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8720" windowHeight="17540" tabRatio="918" activeTab="1"/>
  </bookViews>
  <sheets>
    <sheet name="1. Overview" sheetId="1" r:id="rId1"/>
    <sheet name="2. Campaign Checklist" sheetId="2" r:id="rId2"/>
    <sheet name="3a. Overall Campaign Budget" sheetId="3" r:id="rId3"/>
    <sheet name="3b. Rewards Budget" sheetId="4" r:id="rId4"/>
    <sheet name="4a. Network Exploration" sheetId="5" r:id="rId5"/>
    <sheet name="4b. Network Sizing" sheetId="6" r:id="rId6"/>
    <sheet name="5. Campaign Marketing" sheetId="7" r:id="rId7"/>
  </sheets>
  <calcPr calcId="140001" concurrentCalc="0"/>
  <customWorkbookViews>
    <customWorkbookView name="Christopher Charlesworth - Personal View" guid="{51FCE5CA-1B61-844F-AA9C-D6E98DAC67BA}" mergeInterval="0" personalView="1" yWindow="86" windowWidth="2517" windowHeight="1332" tabRatio="829" activeSheetId="1"/>
    <customWorkbookView name="Moira KS - Personal View" guid="{A5A21450-EBC8-B142-9E2A-6F5522B4DA41}" mergeInterval="0" personalView="1" yWindow="54" windowWidth="1280" windowHeight="641" tabRatio="829" activeSheetId="7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6" i="1" l="1"/>
  <c r="M43" i="1"/>
  <c r="M45" i="1"/>
  <c r="D76" i="6"/>
  <c r="D78" i="6"/>
  <c r="E76" i="6"/>
  <c r="E78" i="6"/>
  <c r="F76" i="6"/>
  <c r="F78" i="6"/>
  <c r="G76" i="6"/>
  <c r="G78" i="6"/>
  <c r="H76" i="6"/>
  <c r="H78" i="6"/>
  <c r="K76" i="6"/>
  <c r="K78" i="6"/>
  <c r="L76" i="6"/>
  <c r="L78" i="6"/>
  <c r="M76" i="6"/>
  <c r="M78" i="6"/>
  <c r="N76" i="6"/>
  <c r="N78" i="6"/>
  <c r="O76" i="6"/>
  <c r="O78" i="6"/>
  <c r="E81" i="6"/>
  <c r="D48" i="6"/>
  <c r="D50" i="6"/>
  <c r="E48" i="6"/>
  <c r="E50" i="6"/>
  <c r="F48" i="6"/>
  <c r="F50" i="6"/>
  <c r="G48" i="6"/>
  <c r="G50" i="6"/>
  <c r="H48" i="6"/>
  <c r="H50" i="6"/>
  <c r="K48" i="6"/>
  <c r="K50" i="6"/>
  <c r="L48" i="6"/>
  <c r="L50" i="6"/>
  <c r="M48" i="6"/>
  <c r="M50" i="6"/>
  <c r="N48" i="6"/>
  <c r="N50" i="6"/>
  <c r="O48" i="6"/>
  <c r="O50" i="6"/>
  <c r="E54" i="6"/>
  <c r="E83" i="6"/>
  <c r="F94" i="6"/>
  <c r="F95" i="6"/>
  <c r="F96" i="6"/>
  <c r="F97" i="6"/>
  <c r="F98" i="6"/>
  <c r="F99" i="6"/>
  <c r="F100" i="6"/>
  <c r="F101" i="6"/>
  <c r="F102" i="6"/>
  <c r="F103" i="6"/>
  <c r="E107" i="6"/>
  <c r="E109" i="6"/>
  <c r="F55" i="6"/>
  <c r="F110" i="6"/>
  <c r="F108" i="6"/>
  <c r="F84" i="6"/>
  <c r="F82" i="6"/>
  <c r="C15" i="6"/>
  <c r="C17" i="6"/>
  <c r="G22" i="6"/>
  <c r="E110" i="6"/>
  <c r="E108" i="6"/>
  <c r="E84" i="6"/>
  <c r="E82" i="6"/>
  <c r="E55" i="6"/>
  <c r="L43" i="6"/>
  <c r="M43" i="6"/>
  <c r="O43" i="6"/>
  <c r="K43" i="6"/>
  <c r="F22" i="6"/>
  <c r="H22" i="6"/>
  <c r="D24" i="6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8" i="4"/>
  <c r="D41" i="3"/>
  <c r="D42" i="3"/>
  <c r="D43" i="3"/>
  <c r="D44" i="3"/>
  <c r="D38" i="3"/>
  <c r="D40" i="3"/>
  <c r="G8" i="4"/>
  <c r="L8" i="4"/>
  <c r="G9" i="4"/>
  <c r="L9" i="4"/>
  <c r="G10" i="4"/>
  <c r="L10" i="4"/>
  <c r="G11" i="4"/>
  <c r="L11" i="4"/>
  <c r="G12" i="4"/>
  <c r="L12" i="4"/>
  <c r="G13" i="4"/>
  <c r="L13" i="4"/>
  <c r="G14" i="4"/>
  <c r="L14" i="4"/>
  <c r="G15" i="4"/>
  <c r="L15" i="4"/>
  <c r="G16" i="4"/>
  <c r="L16" i="4"/>
  <c r="G17" i="4"/>
  <c r="L17" i="4"/>
  <c r="G18" i="4"/>
  <c r="L18" i="4"/>
  <c r="G19" i="4"/>
  <c r="L19" i="4"/>
  <c r="G20" i="4"/>
  <c r="L20" i="4"/>
  <c r="G21" i="4"/>
  <c r="L21" i="4"/>
  <c r="G22" i="4"/>
  <c r="L22" i="4"/>
  <c r="G23" i="4"/>
  <c r="L23" i="4"/>
  <c r="G24" i="4"/>
  <c r="L24" i="4"/>
  <c r="G25" i="4"/>
  <c r="L25" i="4"/>
  <c r="G26" i="4"/>
  <c r="L26" i="4"/>
  <c r="G27" i="4"/>
  <c r="L27" i="4"/>
  <c r="L29" i="4"/>
  <c r="D26" i="3"/>
  <c r="D39" i="3"/>
  <c r="D45" i="3"/>
  <c r="D46" i="3"/>
  <c r="D48" i="3"/>
  <c r="F51" i="3"/>
  <c r="G51" i="3"/>
  <c r="E48" i="3"/>
  <c r="C44" i="3"/>
  <c r="C42" i="3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8" i="4"/>
</calcChain>
</file>

<file path=xl/comments1.xml><?xml version="1.0" encoding="utf-8"?>
<comments xmlns="http://schemas.openxmlformats.org/spreadsheetml/2006/main">
  <authors>
    <author>A</author>
  </authors>
  <commentList>
    <comment ref="J7" authorId="0">
      <text>
        <r>
          <rPr>
            <b/>
            <sz val="9"/>
            <color indexed="81"/>
            <rFont val="Calibri"/>
            <family val="2"/>
          </rPr>
          <t>A:</t>
        </r>
        <r>
          <rPr>
            <sz val="9"/>
            <color indexed="81"/>
            <rFont val="Calibri"/>
            <family val="2"/>
          </rPr>
          <t xml:space="preserve">
How much time is spent creating, shipping, etc this reward
</t>
        </r>
      </text>
    </comment>
  </commentList>
</comments>
</file>

<file path=xl/comments2.xml><?xml version="1.0" encoding="utf-8"?>
<comments xmlns="http://schemas.openxmlformats.org/spreadsheetml/2006/main">
  <authors>
    <author>A</author>
  </authors>
  <commentList>
    <comment ref="C49" authorId="0">
      <text>
        <r>
          <rPr>
            <b/>
            <sz val="9"/>
            <color indexed="81"/>
            <rFont val="Calibri"/>
            <family val="2"/>
          </rPr>
          <t>A:</t>
        </r>
        <r>
          <rPr>
            <sz val="9"/>
            <color indexed="81"/>
            <rFont val="Calibri"/>
            <family val="2"/>
          </rPr>
          <t xml:space="preserve">
Percentage of the people in your network that end up coming to your campaign page. Not everyone that sees your post/tweet/email will end up coming to your campaign page.</t>
        </r>
      </text>
    </comment>
    <comment ref="J49" authorId="0">
      <text>
        <r>
          <rPr>
            <b/>
            <sz val="9"/>
            <color indexed="81"/>
            <rFont val="Calibri"/>
            <family val="2"/>
          </rPr>
          <t>A:</t>
        </r>
        <r>
          <rPr>
            <sz val="9"/>
            <color indexed="81"/>
            <rFont val="Calibri"/>
            <family val="2"/>
          </rPr>
          <t xml:space="preserve">
Percentage of the people in your network that end up coming to your campaign page. Not everyone that sees your post/tweet/email will end up coming to your campaign page.</t>
        </r>
      </text>
    </comment>
    <comment ref="C77" authorId="0">
      <text>
        <r>
          <rPr>
            <b/>
            <sz val="9"/>
            <color indexed="81"/>
            <rFont val="Calibri"/>
            <family val="2"/>
          </rPr>
          <t>A:</t>
        </r>
        <r>
          <rPr>
            <sz val="9"/>
            <color indexed="81"/>
            <rFont val="Calibri"/>
            <family val="2"/>
          </rPr>
          <t xml:space="preserve">
Percentage of the people in your network that end up coming to your campaign page. Not everyone that sees your post/tweet/email will end up coming to your campaign page.</t>
        </r>
      </text>
    </comment>
    <comment ref="J77" authorId="0">
      <text>
        <r>
          <rPr>
            <b/>
            <sz val="9"/>
            <color indexed="81"/>
            <rFont val="Calibri"/>
            <family val="2"/>
          </rPr>
          <t>A:</t>
        </r>
        <r>
          <rPr>
            <sz val="9"/>
            <color indexed="81"/>
            <rFont val="Calibri"/>
            <family val="2"/>
          </rPr>
          <t xml:space="preserve">
Percentage of the people in your network that end up coming to your campaign page. Not everyone that sees your post/tweet/email will end up coming to your campaign page.</t>
        </r>
      </text>
    </comment>
  </commentList>
</comments>
</file>

<file path=xl/sharedStrings.xml><?xml version="1.0" encoding="utf-8"?>
<sst xmlns="http://schemas.openxmlformats.org/spreadsheetml/2006/main" count="426" uniqueCount="313">
  <si>
    <t>Facebook</t>
  </si>
  <si>
    <t>Twitter</t>
  </si>
  <si>
    <t>Friend1</t>
  </si>
  <si>
    <t>Friend2</t>
  </si>
  <si>
    <t>Press</t>
  </si>
  <si>
    <t>Est. Views</t>
  </si>
  <si>
    <t>Other</t>
  </si>
  <si>
    <t>Friend3</t>
  </si>
  <si>
    <t>Friend4</t>
  </si>
  <si>
    <t>Friend5</t>
  </si>
  <si>
    <t>Video</t>
  </si>
  <si>
    <t>Rewards</t>
  </si>
  <si>
    <t>Marketing</t>
  </si>
  <si>
    <t>Reward 4</t>
  </si>
  <si>
    <t>Reward 5</t>
  </si>
  <si>
    <t>Reward 6</t>
  </si>
  <si>
    <t>Reward 7</t>
  </si>
  <si>
    <t>Reward 8</t>
  </si>
  <si>
    <t>Reward 9</t>
  </si>
  <si>
    <t>Reward 10</t>
  </si>
  <si>
    <t>Reward 11</t>
  </si>
  <si>
    <t>Reward 12</t>
  </si>
  <si>
    <t>Reward 13</t>
  </si>
  <si>
    <t>Reward 14</t>
  </si>
  <si>
    <t>Reward 15</t>
  </si>
  <si>
    <t>Reward 16</t>
  </si>
  <si>
    <t>Reward 17</t>
  </si>
  <si>
    <t>Reward 18</t>
  </si>
  <si>
    <t>Reward 19</t>
  </si>
  <si>
    <t>Reward 20</t>
  </si>
  <si>
    <t>Reward Name</t>
  </si>
  <si>
    <t>Reward Value</t>
  </si>
  <si>
    <t>Reward #</t>
  </si>
  <si>
    <t>Net gain per reward</t>
  </si>
  <si>
    <t>Reward $ Cost</t>
  </si>
  <si>
    <t>Shipping $ Cost</t>
  </si>
  <si>
    <t>Net Raised</t>
  </si>
  <si>
    <t>all  or nothing</t>
  </si>
  <si>
    <t>keep what you raise</t>
  </si>
  <si>
    <t>of total funds raised</t>
  </si>
  <si>
    <t>What is the amount of money you are trying to raise?</t>
  </si>
  <si>
    <t>Platform Payment Gateway Fee</t>
  </si>
  <si>
    <t xml:space="preserve">Input any other platform flat fees associated with running the campaign </t>
  </si>
  <si>
    <t>Platform Basic Fee</t>
  </si>
  <si>
    <t>Total cost</t>
  </si>
  <si>
    <t>Platform other fee</t>
  </si>
  <si>
    <t>Step 1</t>
  </si>
  <si>
    <t>Step 2</t>
  </si>
  <si>
    <t>Step 3</t>
  </si>
  <si>
    <t>Step 4</t>
  </si>
  <si>
    <t>Step 5</t>
  </si>
  <si>
    <t>See the summary table below and the total new amount that is projected</t>
  </si>
  <si>
    <t>Step 6</t>
  </si>
  <si>
    <t>Step 7</t>
  </si>
  <si>
    <t>Step 8</t>
  </si>
  <si>
    <t>Overall Campaign Budget</t>
  </si>
  <si>
    <t>What type of campaign do you want to run?</t>
  </si>
  <si>
    <t>Note that not all platforms offer both types of campaigns</t>
  </si>
  <si>
    <t>For now just assume you will raise your target amount</t>
  </si>
  <si>
    <t>What is the cost of the platform you are using?</t>
  </si>
  <si>
    <t>What is the cost of the rewards you plan to give?</t>
  </si>
  <si>
    <t>Please go to the "Rewards Budget" sheet and fill out the table there.</t>
  </si>
  <si>
    <t>Target Amount:</t>
  </si>
  <si>
    <t>Basic Fee (reach target):</t>
  </si>
  <si>
    <t>Basic Fee (under target):</t>
  </si>
  <si>
    <t>Other flat fee:</t>
  </si>
  <si>
    <t xml:space="preserve">Get this information from the crowdfunding platform you are thinking of using. </t>
  </si>
  <si>
    <t>What is the estimated cost to make your video?</t>
  </si>
  <si>
    <t>What is the estimated cost to market your campaign?</t>
  </si>
  <si>
    <t>See your summary budget table and your total money received</t>
  </si>
  <si>
    <t>Type of campaign:</t>
  </si>
  <si>
    <t>Reward Costs:</t>
  </si>
  <si>
    <t>Video Costs:</t>
  </si>
  <si>
    <t>Marketing costs:</t>
  </si>
  <si>
    <t>Summary Campaign  Costs</t>
  </si>
  <si>
    <t xml:space="preserve">Complete all steps in order to estimate the total amount of money you will receive at the end of your campaign.  </t>
  </si>
  <si>
    <r>
      <t xml:space="preserve">Only edit the numbers/fields in </t>
    </r>
    <r>
      <rPr>
        <b/>
        <sz val="12"/>
        <color theme="9" tint="-0.249977111117893"/>
        <rFont val="Calibri"/>
        <scheme val="minor"/>
      </rPr>
      <t>orange</t>
    </r>
  </si>
  <si>
    <t>Do note edit the text below</t>
  </si>
  <si>
    <t>Reward Budget Table</t>
  </si>
  <si>
    <t>Total Reward $ Cost (all rewards)</t>
  </si>
  <si>
    <t># of rewards chosen projected (or actual)</t>
  </si>
  <si>
    <t>Fill in the table below with your specific rewards information</t>
  </si>
  <si>
    <t xml:space="preserve">The total  amount of money you will get (after costs and based on your assumptions) is: </t>
  </si>
  <si>
    <t>What is the projected (or actual) amount of money you end up raising ?</t>
  </si>
  <si>
    <t>Enter an approximate cost</t>
  </si>
  <si>
    <t>Payment gateway Fee:</t>
  </si>
  <si>
    <t>Subtotal Reward $ Cost (per reward)</t>
  </si>
  <si>
    <t>Campaign Checklist</t>
  </si>
  <si>
    <t>Item</t>
  </si>
  <si>
    <t>To-do</t>
  </si>
  <si>
    <t>Status</t>
  </si>
  <si>
    <t>Completed</t>
  </si>
  <si>
    <t>Overview of this Spreadsheet Tool</t>
  </si>
  <si>
    <t>Campaign Marketing</t>
  </si>
  <si>
    <t>Actual Raised/Pledged:</t>
  </si>
  <si>
    <t>Team Member 1 (YOU!)</t>
  </si>
  <si>
    <t>Team Member 2</t>
  </si>
  <si>
    <t>Team Member 3</t>
  </si>
  <si>
    <t>Team Member 4</t>
  </si>
  <si>
    <t>Subtotal</t>
  </si>
  <si>
    <t>Email list</t>
  </si>
  <si>
    <t>LinkedIn</t>
  </si>
  <si>
    <t>Visitor Conversion %</t>
  </si>
  <si>
    <t># of campaign visitors</t>
  </si>
  <si>
    <t>Required Campaign Visitors</t>
  </si>
  <si>
    <t>Backer conversion spectrum</t>
  </si>
  <si>
    <t>Low</t>
  </si>
  <si>
    <t xml:space="preserve">Med </t>
  </si>
  <si>
    <t>High</t>
  </si>
  <si>
    <t>Estimate strength of secondary networks</t>
  </si>
  <si>
    <t>Personal Primary Network Connections</t>
  </si>
  <si>
    <t>Professional Primary Network Connections</t>
  </si>
  <si>
    <t>Personal Secondary Network Connections</t>
  </si>
  <si>
    <t>Professional Secondary Network Connections</t>
  </si>
  <si>
    <t>Estimate the reach of other marketing and public relations efforts</t>
  </si>
  <si>
    <t>The following steps are optional and they may give you more insight but require more thought.</t>
  </si>
  <si>
    <t>Person A</t>
  </si>
  <si>
    <t>Person B</t>
  </si>
  <si>
    <t>Person C</t>
  </si>
  <si>
    <t>Organization1</t>
  </si>
  <si>
    <t>Organization2</t>
  </si>
  <si>
    <t>Organization3</t>
  </si>
  <si>
    <t>Organization4</t>
  </si>
  <si>
    <t>Organization5</t>
  </si>
  <si>
    <t>Influencer1</t>
  </si>
  <si>
    <t>Influencer2</t>
  </si>
  <si>
    <t>Influencer3</t>
  </si>
  <si>
    <t>Influencer4</t>
  </si>
  <si>
    <t>Influencer5</t>
  </si>
  <si>
    <t>Visitor Conv. %</t>
  </si>
  <si>
    <t># Visitors</t>
  </si>
  <si>
    <t>Email List</t>
  </si>
  <si>
    <t>Percentage of total needed:</t>
  </si>
  <si>
    <t>Percentage of needed:</t>
  </si>
  <si>
    <t>Impression1</t>
  </si>
  <si>
    <t>Impression2</t>
  </si>
  <si>
    <t>Impression3</t>
  </si>
  <si>
    <t>Impression4</t>
  </si>
  <si>
    <t>Impression5</t>
  </si>
  <si>
    <t>Impression6</t>
  </si>
  <si>
    <t>Impression7</t>
  </si>
  <si>
    <t>Impression8</t>
  </si>
  <si>
    <t>Impression9</t>
  </si>
  <si>
    <t>Impression10</t>
  </si>
  <si>
    <t>Note that the estimates, numbers, and calculations in the below steps are all experimental and are highly dependent on your input.</t>
  </si>
  <si>
    <t>The following numbers in the subsequent steps deal exclusively with primary impressions and therefore do not take into account secondary shares.</t>
  </si>
  <si>
    <t>Colleague1</t>
  </si>
  <si>
    <t>Colleague2</t>
  </si>
  <si>
    <t>Colleague3</t>
  </si>
  <si>
    <t>Colleague4</t>
  </si>
  <si>
    <t>Colleague5</t>
  </si>
  <si>
    <t>Week 1</t>
  </si>
  <si>
    <t>Week 2</t>
  </si>
  <si>
    <t>Week 3</t>
  </si>
  <si>
    <t>Week 4</t>
  </si>
  <si>
    <t>Week 5</t>
  </si>
  <si>
    <t>Monday</t>
  </si>
  <si>
    <t xml:space="preserve">Tuesday </t>
  </si>
  <si>
    <t>Wednesday</t>
  </si>
  <si>
    <t>Thursday</t>
  </si>
  <si>
    <t>Friday</t>
  </si>
  <si>
    <t>Saturday</t>
  </si>
  <si>
    <t>Sunday</t>
  </si>
  <si>
    <t>Estimate how many campaign visitors you need</t>
  </si>
  <si>
    <t>Estimated required # of campaign backers</t>
  </si>
  <si>
    <t>Brainstorm</t>
  </si>
  <si>
    <t>Basics</t>
  </si>
  <si>
    <t>Build</t>
  </si>
  <si>
    <t>Test rewards &amp; get feedback</t>
  </si>
  <si>
    <t>Get feedback on marketing plan</t>
  </si>
  <si>
    <t>Test</t>
  </si>
  <si>
    <t>Execute</t>
  </si>
  <si>
    <t>Phase</t>
  </si>
  <si>
    <t>Do not delete these words</t>
  </si>
  <si>
    <t>Celebrate!</t>
  </si>
  <si>
    <t>1.</t>
  </si>
  <si>
    <t>2.</t>
  </si>
  <si>
    <t>3.</t>
  </si>
  <si>
    <t>4.</t>
  </si>
  <si>
    <t>5.</t>
  </si>
  <si>
    <t>6.</t>
  </si>
  <si>
    <t>Initiate marketing plan before going live (prep networks, contact journalists, etc.)</t>
  </si>
  <si>
    <t>Social Media</t>
  </si>
  <si>
    <t>Emails</t>
  </si>
  <si>
    <t>Real World</t>
  </si>
  <si>
    <t>Goal</t>
  </si>
  <si>
    <t>Campaign Live</t>
  </si>
  <si>
    <t>30% raised</t>
  </si>
  <si>
    <t>Review/Iterate</t>
  </si>
  <si>
    <t>Emails to Friends/Family</t>
  </si>
  <si>
    <t>Emails to mailing list</t>
  </si>
  <si>
    <t>Personal emails to Friends/Family who haven't backed</t>
  </si>
  <si>
    <t>Tweets/FB posts from organization</t>
  </si>
  <si>
    <t>Personal Tweets and FB Posts</t>
  </si>
  <si>
    <t>Review Marketing Plan</t>
  </si>
  <si>
    <t xml:space="preserve">This Marketing calendar will allow you to more efficiently plan out your marketing throughout the campaign.  </t>
  </si>
  <si>
    <t>Promote at Event1</t>
  </si>
  <si>
    <t>Name</t>
  </si>
  <si>
    <t>Email</t>
  </si>
  <si>
    <t>Relevance</t>
  </si>
  <si>
    <t>The ask</t>
  </si>
  <si>
    <t>Other Information</t>
  </si>
  <si>
    <t>Make a list of important nodes that can potentially help you promote your campaign</t>
  </si>
  <si>
    <t>List 10 Influencers</t>
  </si>
  <si>
    <t>Send email to members</t>
  </si>
  <si>
    <t>Same Industry</t>
  </si>
  <si>
    <t>List 10 Journalists</t>
  </si>
  <si>
    <t>List 10 Bloggers</t>
  </si>
  <si>
    <t>List 10 Organizations</t>
  </si>
  <si>
    <t>Journalist1</t>
  </si>
  <si>
    <t>pitch a story about your campaign</t>
  </si>
  <si>
    <t>Has written on theme before</t>
  </si>
  <si>
    <t>Send a Campaign Update</t>
  </si>
  <si>
    <t>Campaign Team Meeting.  Interview with Journalist1.</t>
  </si>
  <si>
    <t>Week 6</t>
  </si>
  <si>
    <t>Don’t forget to also plan out what marketing steps you would do before going live as well (e.g. contacting media)</t>
  </si>
  <si>
    <t xml:space="preserve">The first week has just a sample of the type of activity you may be engaged in. </t>
  </si>
  <si>
    <t>How to use it</t>
  </si>
  <si>
    <t>Why it's important</t>
  </si>
  <si>
    <t>Section 1</t>
  </si>
  <si>
    <t>Section 2</t>
  </si>
  <si>
    <t>Section 3</t>
  </si>
  <si>
    <t>Section 5</t>
  </si>
  <si>
    <t>This is a tool that you can use in order to plan and execute your crowdfunding campaign.</t>
  </si>
  <si>
    <t>There are 5 main sections:</t>
  </si>
  <si>
    <t>This area of each sheet will contain brief notes for each section of this tool.</t>
  </si>
  <si>
    <t>This sheet will describe what this tool is and how to use it.</t>
  </si>
  <si>
    <t>You can assign each section to a different member of you team to make it more efficient.</t>
  </si>
  <si>
    <t>Your inputs are critical to make this tool useful and to best represent your situation and needs.</t>
  </si>
  <si>
    <r>
      <t xml:space="preserve">This is a basic to-do list where you can edit the fields in </t>
    </r>
    <r>
      <rPr>
        <b/>
        <sz val="12"/>
        <color theme="9" tint="-0.249977111117893"/>
        <rFont val="Calibri"/>
        <scheme val="minor"/>
      </rPr>
      <t>orange</t>
    </r>
  </si>
  <si>
    <t>of total funds raised (edit only if using keep what you raise campaign)</t>
  </si>
  <si>
    <t>Total cost of rewards (all rewards at all levels):</t>
  </si>
  <si>
    <t>It doesn't matter if you don't know them, the idea is to contact the right and most effective people/organizations to share your campaign/story with.</t>
  </si>
  <si>
    <t xml:space="preserve">These secondary networks are people or organizations that you contact and ask them to share your campaign with their networks.  </t>
  </si>
  <si>
    <t>This step is useful if you are planning to leverage a public relations plan where you may ask journalists/bloggers to write about you, in order to reach an extended network.</t>
  </si>
  <si>
    <t>Each "impression" would be, for example, an article or blog post written about your campaign or referencing your campaign.</t>
  </si>
  <si>
    <t>Estimated Secondary Network Visitors:</t>
  </si>
  <si>
    <t>Estimated Primary Network Visitors:</t>
  </si>
  <si>
    <t>Estimated Combined Total Visitors</t>
  </si>
  <si>
    <t>The Campaign Marketing calendar is the main exception, where the idea is to input your to do's for each day.</t>
  </si>
  <si>
    <t>Continue the conversation with backers by sending updates, etc.</t>
  </si>
  <si>
    <t>Fill out the lists and potentially make more lists.</t>
  </si>
  <si>
    <t>It is assumed that you are running a rewards-based crowdfunding campaign.</t>
  </si>
  <si>
    <r>
      <rPr>
        <b/>
        <sz val="12"/>
        <color theme="1"/>
        <rFont val="Calibri"/>
        <family val="2"/>
        <scheme val="minor"/>
      </rPr>
      <t>Overview</t>
    </r>
    <r>
      <rPr>
        <sz val="12"/>
        <color theme="1"/>
        <rFont val="Calibri"/>
        <family val="2"/>
        <scheme val="minor"/>
      </rPr>
      <t>: This sheet provides the introduction.</t>
    </r>
  </si>
  <si>
    <r>
      <rPr>
        <b/>
        <sz val="12"/>
        <color theme="1"/>
        <rFont val="Calibri"/>
        <family val="2"/>
        <scheme val="minor"/>
      </rPr>
      <t>Campaign Checklist:</t>
    </r>
    <r>
      <rPr>
        <sz val="12"/>
        <color theme="1"/>
        <rFont val="Calibri"/>
        <family val="2"/>
        <scheme val="minor"/>
      </rPr>
      <t xml:space="preserve"> A list of some important steps when thinking of running a campaign.</t>
    </r>
  </si>
  <si>
    <r>
      <rPr>
        <b/>
        <sz val="12"/>
        <color theme="1"/>
        <rFont val="Calibri"/>
        <family val="2"/>
        <scheme val="minor"/>
      </rPr>
      <t>Overall Campaign Budget:</t>
    </r>
    <r>
      <rPr>
        <sz val="12"/>
        <color theme="1"/>
        <rFont val="Calibri"/>
        <family val="2"/>
        <scheme val="minor"/>
      </rPr>
      <t xml:space="preserve">  Allows you to understand the amount of money you will get in the end (after costs).</t>
    </r>
  </si>
  <si>
    <r>
      <rPr>
        <b/>
        <sz val="12"/>
        <color theme="1"/>
        <rFont val="Calibri"/>
        <family val="2"/>
        <scheme val="minor"/>
      </rPr>
      <t>Rewards Budget:</t>
    </r>
    <r>
      <rPr>
        <sz val="12"/>
        <color theme="1"/>
        <rFont val="Calibri"/>
        <family val="2"/>
        <scheme val="minor"/>
      </rPr>
      <t xml:space="preserve">  A place to detail your rewards and list associated costs.</t>
    </r>
  </si>
  <si>
    <r>
      <rPr>
        <b/>
        <sz val="12"/>
        <color theme="1"/>
        <rFont val="Calibri"/>
        <family val="2"/>
        <scheme val="minor"/>
      </rPr>
      <t xml:space="preserve">Campaign Marketing: </t>
    </r>
    <r>
      <rPr>
        <sz val="12"/>
        <color theme="1"/>
        <rFont val="Calibri"/>
        <family val="2"/>
        <scheme val="minor"/>
      </rPr>
      <t xml:space="preserve"> A calendar to help you execute the marketing of your campaign.</t>
    </r>
  </si>
  <si>
    <t>Identify Important Individuals</t>
  </si>
  <si>
    <r>
      <rPr>
        <b/>
        <sz val="12"/>
        <color theme="1"/>
        <rFont val="Calibri"/>
        <family val="2"/>
        <scheme val="minor"/>
      </rPr>
      <t xml:space="preserve">Network Exploration: </t>
    </r>
    <r>
      <rPr>
        <sz val="12"/>
        <color theme="1"/>
        <rFont val="Calibri"/>
        <family val="2"/>
        <scheme val="minor"/>
      </rPr>
      <t xml:space="preserve"> Here you may list individuals who may be important in marketing your campaign.</t>
    </r>
  </si>
  <si>
    <r>
      <rPr>
        <b/>
        <sz val="12"/>
        <color theme="1"/>
        <rFont val="Calibri"/>
        <family val="2"/>
        <scheme val="minor"/>
      </rPr>
      <t>Network Sizing</t>
    </r>
    <r>
      <rPr>
        <sz val="12"/>
        <color theme="1"/>
        <rFont val="Calibri"/>
        <family val="2"/>
        <scheme val="minor"/>
      </rPr>
      <t>:  Understand how many visitors to your campaign you may require, as well as other important factors.</t>
    </r>
  </si>
  <si>
    <t>What is this tool?</t>
  </si>
  <si>
    <r>
      <t xml:space="preserve">This tool is setup so that you only have to edit certain cell fields, usually the ones in </t>
    </r>
    <r>
      <rPr>
        <b/>
        <sz val="12"/>
        <color theme="9" tint="-0.249977111117893"/>
        <rFont val="Calibri"/>
        <scheme val="minor"/>
      </rPr>
      <t>orange</t>
    </r>
    <r>
      <rPr>
        <sz val="12"/>
        <color theme="1"/>
        <rFont val="Calibri"/>
        <family val="2"/>
        <scheme val="minor"/>
      </rPr>
      <t>.</t>
    </r>
  </si>
  <si>
    <t>The tool aids in the planning and execution of your crowdfunding campaign, which are two factors critically important to achieve success.</t>
  </si>
  <si>
    <t>Follow the steps below to help maximize your chance of achieving success.</t>
  </si>
  <si>
    <t>Create an idea, project, business that needs funding.</t>
  </si>
  <si>
    <t>Have a network or following.</t>
  </si>
  <si>
    <t>Identify potential campaign team/support members.</t>
  </si>
  <si>
    <t>Gather your team/friends/group together to begin brainstorming.</t>
  </si>
  <si>
    <t>Brainstorm what you would like to include in your video.</t>
  </si>
  <si>
    <t>Brainstorm some enticing rewards.</t>
  </si>
  <si>
    <r>
      <t xml:space="preserve">Brainstorm a marketing plan </t>
    </r>
    <r>
      <rPr>
        <i/>
        <sz val="12"/>
        <color theme="1"/>
        <rFont val="Calibri"/>
        <scheme val="minor"/>
      </rPr>
      <t>(i.e. how will you get the word out?)</t>
    </r>
  </si>
  <si>
    <t>Brainstorm how much money you need or want to raise.</t>
  </si>
  <si>
    <t>Decide on a crowdfunding platform.</t>
  </si>
  <si>
    <t>Make a video.</t>
  </si>
  <si>
    <t>Decide on your rewards.</t>
  </si>
  <si>
    <t>Create a campaign budget.</t>
  </si>
  <si>
    <t>Create a rewards budget.</t>
  </si>
  <si>
    <t>Get all of the various components of your campaign content ready.</t>
  </si>
  <si>
    <t>Confirm campaign team members.</t>
  </si>
  <si>
    <t>Identify people to test your campaign on (e.g. friends, industry people, other).</t>
  </si>
  <si>
    <t>Test the pitch &amp; get feedback.</t>
  </si>
  <si>
    <t>Make campaign live.</t>
  </si>
  <si>
    <t>Execute marketing plan.</t>
  </si>
  <si>
    <t>Get feedback along the way (e.g. from friends/backers).</t>
  </si>
  <si>
    <t>Iterate/update campaign content and/or marketing plan.</t>
  </si>
  <si>
    <t>Thank everyone (team, backers).</t>
  </si>
  <si>
    <t>Promote your success.</t>
  </si>
  <si>
    <t>Post Campaign</t>
  </si>
  <si>
    <t xml:space="preserve">This step will allow you to get a feel for how many people need to visit your campaign page in order to raise your target amount.  </t>
  </si>
  <si>
    <t>Fulfill reward commitment to backers.</t>
  </si>
  <si>
    <t>Time Cost  per reward (hr.)</t>
  </si>
  <si>
    <t>Total Time Cost (hr.)</t>
  </si>
  <si>
    <t>This total goes to the Overall Campaign Budget sheet</t>
  </si>
  <si>
    <t>Backer Conversion %</t>
  </si>
  <si>
    <t>Estimate the strength of the primary network of your team members</t>
  </si>
  <si>
    <t>This step (and subsequent steps) can give you a sense how many people may visit your campaign page, out of all the people that you market to.</t>
  </si>
  <si>
    <t>Estimated Media Network Visitors:</t>
  </si>
  <si>
    <t>Assessing the strength of your network and your required marketing reach</t>
  </si>
  <si>
    <t>TeamMember2 @ Meet &amp; Greet Table at Location1</t>
  </si>
  <si>
    <r>
      <t xml:space="preserve">Create a marketing plan </t>
    </r>
    <r>
      <rPr>
        <i/>
        <sz val="12"/>
        <color theme="1"/>
        <rFont val="Calibri"/>
        <scheme val="minor"/>
      </rPr>
      <t>(i.e. how will you reach your backers? By email or facebook? How often? Be creative!)</t>
    </r>
  </si>
  <si>
    <t>This number is generated from the "Rewards Budget" sheet.</t>
  </si>
  <si>
    <t>Brainstorm your pitch (i.e. how would you describe what you do, who you are, and why people should invest?)</t>
  </si>
  <si>
    <t>Section 4a</t>
  </si>
  <si>
    <t>Section 4b</t>
  </si>
  <si>
    <t>of total funds raised (e.g. how much does paypal charge?)</t>
  </si>
  <si>
    <t>Note: this does not take into account contacts in common between individuals on the list</t>
  </si>
  <si>
    <t>This sheet allows you to estimate how many people (i.e. "visitors") are required to visit your campaign page, as well as identify where they could come from.</t>
  </si>
  <si>
    <t>You can consider these estimations as a theoretical approximation created to give you a rough idea of the required scale for success.</t>
  </si>
  <si>
    <r>
      <t xml:space="preserve">Please edit the numbers/fields in </t>
    </r>
    <r>
      <rPr>
        <b/>
        <sz val="12"/>
        <color rgb="FFE26B0A"/>
        <rFont val="Calibri"/>
        <scheme val="minor"/>
      </rPr>
      <t>orange.</t>
    </r>
  </si>
  <si>
    <t>The backer conversion percentage is the number of people that actually give to your campaign from your campaign page visitors.</t>
  </si>
  <si>
    <r>
      <t xml:space="preserve">Target Raise </t>
    </r>
    <r>
      <rPr>
        <i/>
        <sz val="12"/>
        <color theme="1"/>
        <rFont val="Calibri"/>
        <scheme val="minor"/>
      </rPr>
      <t>(this number comes from the Campaign Budget sheet - Tab 3)</t>
    </r>
  </si>
  <si>
    <t>Average backing (e.g. choose a number between $40-$100, this represents the average dollar figure that somone contributes to your campaign).</t>
  </si>
  <si>
    <t>The Visitor Conversion percentage is highly dependent on the strength of your network and how much effort you put into each marketing channel (e.g. repeated marketing, personal/direct communications, relevance of network to campaign theme, etc.).</t>
  </si>
  <si>
    <t>Notes</t>
  </si>
  <si>
    <t xml:space="preserve">This tool is provided as-is with no expressed warranty or support. </t>
  </si>
  <si>
    <t>info@hivewire.ca</t>
  </si>
  <si>
    <t>Company A</t>
  </si>
  <si>
    <t>For group or private crowdfunding workshops and consulting please see bit.ly/csiCatalyst or email info@hivewire.ca</t>
  </si>
  <si>
    <t>This tool is complimentary to what is learned in the HiveWire crowdfunding workshops.</t>
  </si>
  <si>
    <t>Reward 3</t>
  </si>
  <si>
    <t>Reward 1</t>
  </si>
  <si>
    <t>Reward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</si>
</sst>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.0%"/>
    <numFmt numFmtId="167" formatCode="_(* #,##0_);_(* \(#,##0\);_(* &quot;-&quot;??_);_(@_)"/>
    <numFmt numFmtId="168" formatCode="&quot;$&quot;#,##0.00"/>
  </numFmts>
  <fonts count="3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b/>
      <sz val="12"/>
      <color rgb="FF0000FF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theme="0"/>
      <name val="Calibri"/>
      <family val="2"/>
      <scheme val="minor"/>
    </font>
    <font>
      <b/>
      <sz val="16"/>
      <color theme="0"/>
      <name val="Calibri"/>
      <scheme val="minor"/>
    </font>
    <font>
      <b/>
      <sz val="16"/>
      <color theme="3" tint="0.39997558519241921"/>
      <name val="Calibri"/>
      <scheme val="minor"/>
    </font>
    <font>
      <b/>
      <sz val="22"/>
      <color theme="3" tint="0.39997558519241921"/>
      <name val="Calibri"/>
      <scheme val="minor"/>
    </font>
    <font>
      <b/>
      <sz val="12"/>
      <color theme="9" tint="-0.249977111117893"/>
      <name val="Calibri"/>
      <scheme val="minor"/>
    </font>
    <font>
      <i/>
      <sz val="12"/>
      <color theme="1"/>
      <name val="Calibri"/>
      <scheme val="minor"/>
    </font>
    <font>
      <b/>
      <sz val="14"/>
      <color theme="0"/>
      <name val="Calibri"/>
      <scheme val="minor"/>
    </font>
    <font>
      <b/>
      <sz val="16"/>
      <name val="Calibri"/>
      <scheme val="minor"/>
    </font>
    <font>
      <i/>
      <sz val="12"/>
      <color rgb="FFFF0000"/>
      <name val="Calibri"/>
      <scheme val="minor"/>
    </font>
    <font>
      <sz val="12"/>
      <color rgb="FF000000"/>
      <name val="Calibri"/>
      <family val="2"/>
      <scheme val="minor"/>
    </font>
    <font>
      <b/>
      <sz val="22"/>
      <color rgb="FF538DD5"/>
      <name val="Calibri"/>
      <scheme val="minor"/>
    </font>
    <font>
      <b/>
      <sz val="12"/>
      <color rgb="FF000000"/>
      <name val="Calibri"/>
      <family val="2"/>
      <scheme val="minor"/>
    </font>
    <font>
      <b/>
      <sz val="12"/>
      <color rgb="FFE26B0A"/>
      <name val="Calibri"/>
      <scheme val="minor"/>
    </font>
    <font>
      <b/>
      <sz val="20"/>
      <color theme="3" tint="0.39997558519241921"/>
      <name val="Calibri"/>
      <scheme val="minor"/>
    </font>
    <font>
      <b/>
      <sz val="12"/>
      <color theme="5"/>
      <name val="Calibri"/>
      <scheme val="minor"/>
    </font>
    <font>
      <b/>
      <sz val="12"/>
      <color theme="6" tint="-0.499984740745262"/>
      <name val="Calibri"/>
      <scheme val="minor"/>
    </font>
    <font>
      <b/>
      <sz val="12"/>
      <color rgb="FF660066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sz val="16"/>
      <color theme="5"/>
      <name val="Calibri"/>
      <scheme val="minor"/>
    </font>
    <font>
      <b/>
      <sz val="16"/>
      <color rgb="FF0000FF"/>
      <name val="Calibri"/>
      <scheme val="minor"/>
    </font>
    <font>
      <b/>
      <sz val="16"/>
      <color theme="6" tint="-0.499984740745262"/>
      <name val="Calibri"/>
      <scheme val="minor"/>
    </font>
    <font>
      <b/>
      <sz val="16"/>
      <color rgb="FF660066"/>
      <name val="Calibri"/>
      <scheme val="minor"/>
    </font>
    <font>
      <b/>
      <sz val="16"/>
      <color theme="9" tint="-0.249977111117893"/>
      <name val="Calibri"/>
      <scheme val="minor"/>
    </font>
    <font>
      <sz val="13"/>
      <color rgb="FF444444"/>
      <name val="Consolas"/>
    </font>
    <font>
      <u/>
      <sz val="12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77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/>
    <xf numFmtId="167" fontId="0" fillId="0" borderId="0" xfId="0" applyNumberFormat="1"/>
    <xf numFmtId="0" fontId="4" fillId="0" borderId="0" xfId="0" applyFont="1"/>
    <xf numFmtId="9" fontId="0" fillId="0" borderId="0" xfId="1" applyFo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1" fontId="0" fillId="0" borderId="0" xfId="0" applyNumberFormat="1"/>
    <xf numFmtId="0" fontId="9" fillId="0" borderId="0" xfId="0" applyFont="1" applyAlignment="1">
      <alignment horizontal="right"/>
    </xf>
    <xf numFmtId="1" fontId="9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/>
    <xf numFmtId="0" fontId="5" fillId="0" borderId="0" xfId="0" applyFont="1" applyAlignment="1">
      <alignment horizontal="right"/>
    </xf>
    <xf numFmtId="0" fontId="13" fillId="2" borderId="0" xfId="0" applyFont="1" applyFill="1"/>
    <xf numFmtId="0" fontId="0" fillId="2" borderId="0" xfId="0" applyFill="1"/>
    <xf numFmtId="0" fontId="18" fillId="0" borderId="0" xfId="0" applyFont="1"/>
    <xf numFmtId="0" fontId="14" fillId="2" borderId="0" xfId="0" applyFont="1" applyFill="1" applyBorder="1"/>
    <xf numFmtId="0" fontId="0" fillId="3" borderId="0" xfId="0" applyFill="1"/>
    <xf numFmtId="0" fontId="16" fillId="3" borderId="2" xfId="0" applyFont="1" applyFill="1" applyBorder="1"/>
    <xf numFmtId="0" fontId="0" fillId="3" borderId="2" xfId="0" applyFill="1" applyBorder="1"/>
    <xf numFmtId="0" fontId="5" fillId="3" borderId="0" xfId="0" applyFont="1" applyFill="1"/>
    <xf numFmtId="0" fontId="15" fillId="3" borderId="0" xfId="0" applyFont="1" applyFill="1"/>
    <xf numFmtId="0" fontId="5" fillId="3" borderId="0" xfId="0" applyFont="1" applyFill="1" applyAlignment="1">
      <alignment horizontal="right"/>
    </xf>
    <xf numFmtId="0" fontId="18" fillId="3" borderId="0" xfId="0" applyFont="1" applyFill="1"/>
    <xf numFmtId="165" fontId="10" fillId="3" borderId="0" xfId="29" applyFont="1" applyFill="1"/>
    <xf numFmtId="0" fontId="17" fillId="3" borderId="0" xfId="0" applyFont="1" applyFill="1"/>
    <xf numFmtId="165" fontId="6" fillId="3" borderId="0" xfId="29" applyFont="1" applyFill="1"/>
    <xf numFmtId="165" fontId="0" fillId="3" borderId="0" xfId="29" applyFont="1" applyFill="1"/>
    <xf numFmtId="166" fontId="0" fillId="3" borderId="0" xfId="1" applyNumberFormat="1" applyFont="1" applyFill="1"/>
    <xf numFmtId="166" fontId="6" fillId="3" borderId="0" xfId="1" applyNumberFormat="1" applyFont="1" applyFill="1"/>
    <xf numFmtId="165" fontId="0" fillId="3" borderId="0" xfId="0" applyNumberFormat="1" applyFill="1"/>
    <xf numFmtId="0" fontId="0" fillId="0" borderId="3" xfId="0" applyBorder="1"/>
    <xf numFmtId="0" fontId="5" fillId="0" borderId="3" xfId="0" applyFont="1" applyBorder="1"/>
    <xf numFmtId="0" fontId="19" fillId="2" borderId="4" xfId="0" applyFont="1" applyFill="1" applyBorder="1" applyAlignment="1">
      <alignment wrapText="1"/>
    </xf>
    <xf numFmtId="0" fontId="19" fillId="2" borderId="3" xfId="0" applyFont="1" applyFill="1" applyBorder="1" applyAlignment="1">
      <alignment wrapText="1"/>
    </xf>
    <xf numFmtId="0" fontId="0" fillId="3" borderId="0" xfId="0" applyFill="1" applyBorder="1"/>
    <xf numFmtId="0" fontId="18" fillId="3" borderId="0" xfId="0" applyFont="1" applyFill="1" applyAlignment="1"/>
    <xf numFmtId="0" fontId="17" fillId="3" borderId="0" xfId="0" applyFont="1" applyFill="1" applyBorder="1"/>
    <xf numFmtId="165" fontId="5" fillId="3" borderId="0" xfId="29" applyFont="1" applyFill="1" applyBorder="1"/>
    <xf numFmtId="0" fontId="5" fillId="3" borderId="0" xfId="0" applyFont="1" applyFill="1" applyBorder="1"/>
    <xf numFmtId="0" fontId="0" fillId="3" borderId="0" xfId="0" applyFill="1" applyAlignment="1">
      <alignment wrapText="1"/>
    </xf>
    <xf numFmtId="164" fontId="5" fillId="3" borderId="0" xfId="0" applyNumberFormat="1" applyFont="1" applyFill="1"/>
    <xf numFmtId="164" fontId="20" fillId="0" borderId="0" xfId="29" applyNumberFormat="1" applyFont="1" applyFill="1" applyBorder="1"/>
    <xf numFmtId="0" fontId="21" fillId="3" borderId="0" xfId="0" applyFont="1" applyFill="1"/>
    <xf numFmtId="0" fontId="5" fillId="3" borderId="0" xfId="0" applyFont="1" applyFill="1" applyBorder="1" applyAlignment="1">
      <alignment horizontal="right"/>
    </xf>
    <xf numFmtId="0" fontId="0" fillId="3" borderId="3" xfId="0" applyFill="1" applyBorder="1"/>
    <xf numFmtId="0" fontId="0" fillId="3" borderId="0" xfId="0" applyFont="1" applyFill="1" applyBorder="1"/>
    <xf numFmtId="0" fontId="0" fillId="0" borderId="0" xfId="0" applyFill="1"/>
    <xf numFmtId="0" fontId="22" fillId="0" borderId="0" xfId="0" applyFont="1"/>
    <xf numFmtId="0" fontId="22" fillId="4" borderId="0" xfId="0" applyFont="1" applyFill="1"/>
    <xf numFmtId="0" fontId="23" fillId="4" borderId="2" xfId="0" applyFont="1" applyFill="1" applyBorder="1"/>
    <xf numFmtId="0" fontId="22" fillId="4" borderId="2" xfId="0" applyFont="1" applyFill="1" applyBorder="1"/>
    <xf numFmtId="0" fontId="24" fillId="4" borderId="0" xfId="0" applyFont="1" applyFill="1"/>
    <xf numFmtId="0" fontId="24" fillId="0" borderId="0" xfId="0" applyFont="1"/>
    <xf numFmtId="0" fontId="5" fillId="5" borderId="0" xfId="0" applyFont="1" applyFill="1" applyAlignment="1"/>
    <xf numFmtId="0" fontId="0" fillId="5" borderId="0" xfId="0" applyFill="1"/>
    <xf numFmtId="166" fontId="5" fillId="0" borderId="0" xfId="1" applyNumberFormat="1" applyFont="1"/>
    <xf numFmtId="0" fontId="5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6" fillId="0" borderId="0" xfId="0" applyFont="1" applyAlignment="1">
      <alignment horizontal="right"/>
    </xf>
    <xf numFmtId="1" fontId="6" fillId="0" borderId="0" xfId="0" applyNumberFormat="1" applyFont="1"/>
    <xf numFmtId="9" fontId="5" fillId="0" borderId="0" xfId="1" applyFont="1"/>
    <xf numFmtId="1" fontId="5" fillId="0" borderId="0" xfId="1" applyNumberFormat="1" applyFont="1"/>
    <xf numFmtId="0" fontId="5" fillId="6" borderId="0" xfId="0" applyFont="1" applyFill="1" applyAlignment="1">
      <alignment horizontal="centerContinuous"/>
    </xf>
    <xf numFmtId="0" fontId="14" fillId="2" borderId="0" xfId="0" applyFont="1" applyFill="1" applyBorder="1" applyAlignment="1">
      <alignment horizontal="centerContinuous"/>
    </xf>
    <xf numFmtId="0" fontId="14" fillId="3" borderId="0" xfId="0" applyFont="1" applyFill="1" applyBorder="1" applyAlignment="1">
      <alignment horizontal="centerContinuous"/>
    </xf>
    <xf numFmtId="0" fontId="14" fillId="3" borderId="0" xfId="0" applyFont="1" applyFill="1" applyBorder="1"/>
    <xf numFmtId="0" fontId="17" fillId="3" borderId="5" xfId="0" applyFont="1" applyFill="1" applyBorder="1"/>
    <xf numFmtId="0" fontId="0" fillId="3" borderId="5" xfId="0" applyFill="1" applyBorder="1"/>
    <xf numFmtId="0" fontId="17" fillId="3" borderId="6" xfId="0" applyFont="1" applyFill="1" applyBorder="1"/>
    <xf numFmtId="0" fontId="0" fillId="3" borderId="6" xfId="0" applyFill="1" applyBorder="1"/>
    <xf numFmtId="0" fontId="17" fillId="3" borderId="1" xfId="0" applyFont="1" applyFill="1" applyBorder="1"/>
    <xf numFmtId="0" fontId="0" fillId="3" borderId="1" xfId="0" applyFill="1" applyBorder="1"/>
    <xf numFmtId="0" fontId="26" fillId="3" borderId="0" xfId="0" quotePrefix="1" applyFont="1" applyFill="1" applyBorder="1" applyAlignment="1">
      <alignment horizontal="right"/>
    </xf>
    <xf numFmtId="0" fontId="26" fillId="3" borderId="0" xfId="0" applyFont="1" applyFill="1" applyBorder="1"/>
    <xf numFmtId="0" fontId="30" fillId="3" borderId="0" xfId="0" applyFont="1" applyFill="1"/>
    <xf numFmtId="0" fontId="15" fillId="3" borderId="2" xfId="0" applyFont="1" applyFill="1" applyBorder="1"/>
    <xf numFmtId="0" fontId="31" fillId="3" borderId="0" xfId="0" applyFont="1" applyFill="1"/>
    <xf numFmtId="0" fontId="37" fillId="3" borderId="0" xfId="0" applyFont="1" applyFill="1"/>
    <xf numFmtId="0" fontId="0" fillId="0" borderId="0" xfId="0" applyFont="1" applyAlignment="1"/>
    <xf numFmtId="0" fontId="13" fillId="3" borderId="0" xfId="0" applyFont="1" applyFill="1"/>
    <xf numFmtId="165" fontId="17" fillId="3" borderId="0" xfId="29" applyFont="1" applyFill="1" applyProtection="1">
      <protection locked="0"/>
    </xf>
    <xf numFmtId="0" fontId="17" fillId="3" borderId="0" xfId="0" applyFont="1" applyFill="1" applyProtection="1">
      <protection locked="0"/>
    </xf>
    <xf numFmtId="166" fontId="17" fillId="3" borderId="0" xfId="1" applyNumberFormat="1" applyFont="1" applyFill="1" applyProtection="1">
      <protection locked="0"/>
    </xf>
    <xf numFmtId="168" fontId="6" fillId="0" borderId="0" xfId="29" applyNumberFormat="1" applyFont="1"/>
    <xf numFmtId="0" fontId="17" fillId="3" borderId="6" xfId="0" applyFont="1" applyFill="1" applyBorder="1" applyProtection="1">
      <protection locked="0"/>
    </xf>
    <xf numFmtId="0" fontId="17" fillId="3" borderId="1" xfId="0" applyFont="1" applyFill="1" applyBorder="1" applyProtection="1">
      <protection locked="0"/>
    </xf>
    <xf numFmtId="0" fontId="17" fillId="3" borderId="5" xfId="0" applyFont="1" applyFill="1" applyBorder="1" applyProtection="1">
      <protection locked="0"/>
    </xf>
    <xf numFmtId="0" fontId="17" fillId="3" borderId="0" xfId="0" applyFont="1" applyFill="1" applyBorder="1" applyProtection="1">
      <protection locked="0"/>
    </xf>
    <xf numFmtId="0" fontId="17" fillId="0" borderId="3" xfId="0" applyFont="1" applyBorder="1" applyAlignment="1" applyProtection="1">
      <alignment wrapText="1"/>
      <protection locked="0"/>
    </xf>
    <xf numFmtId="0" fontId="17" fillId="0" borderId="3" xfId="0" applyFont="1" applyBorder="1" applyProtection="1">
      <protection locked="0"/>
    </xf>
    <xf numFmtId="0" fontId="0" fillId="3" borderId="0" xfId="0" applyFill="1" applyProtection="1"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9" fontId="17" fillId="0" borderId="0" xfId="1" applyFont="1" applyProtection="1">
      <protection locked="0"/>
    </xf>
    <xf numFmtId="166" fontId="17" fillId="0" borderId="0" xfId="1" applyNumberFormat="1" applyFont="1" applyProtection="1">
      <protection locked="0"/>
    </xf>
    <xf numFmtId="168" fontId="17" fillId="0" borderId="0" xfId="0" applyNumberFormat="1" applyFont="1" applyProtection="1">
      <protection locked="0"/>
    </xf>
    <xf numFmtId="0" fontId="38" fillId="0" borderId="0" xfId="0" applyFont="1" applyAlignment="1">
      <alignment horizontal="right"/>
    </xf>
    <xf numFmtId="0" fontId="32" fillId="3" borderId="0" xfId="0" applyFont="1" applyFill="1" applyAlignment="1" applyProtection="1">
      <alignment horizontal="right"/>
      <protection locked="0"/>
    </xf>
    <xf numFmtId="0" fontId="27" fillId="0" borderId="10" xfId="0" applyFont="1" applyBorder="1" applyAlignment="1" applyProtection="1">
      <alignment wrapText="1"/>
      <protection locked="0"/>
    </xf>
    <xf numFmtId="0" fontId="27" fillId="0" borderId="7" xfId="0" applyFont="1" applyBorder="1" applyAlignment="1" applyProtection="1">
      <alignment wrapText="1"/>
      <protection locked="0"/>
    </xf>
    <xf numFmtId="0" fontId="33" fillId="3" borderId="0" xfId="0" applyFont="1" applyFill="1" applyAlignment="1" applyProtection="1">
      <alignment horizontal="right"/>
      <protection locked="0"/>
    </xf>
    <xf numFmtId="0" fontId="10" fillId="0" borderId="11" xfId="0" applyFont="1" applyBorder="1" applyAlignment="1" applyProtection="1">
      <alignment wrapText="1"/>
      <protection locked="0"/>
    </xf>
    <xf numFmtId="0" fontId="10" fillId="0" borderId="8" xfId="0" applyFont="1" applyBorder="1" applyAlignment="1" applyProtection="1">
      <alignment wrapText="1"/>
      <protection locked="0"/>
    </xf>
    <xf numFmtId="0" fontId="34" fillId="3" borderId="0" xfId="0" applyFont="1" applyFill="1" applyAlignment="1" applyProtection="1">
      <alignment horizontal="right"/>
      <protection locked="0"/>
    </xf>
    <xf numFmtId="0" fontId="28" fillId="0" borderId="11" xfId="0" applyFont="1" applyBorder="1" applyAlignment="1" applyProtection="1">
      <alignment wrapText="1"/>
      <protection locked="0"/>
    </xf>
    <xf numFmtId="0" fontId="28" fillId="0" borderId="8" xfId="0" applyFont="1" applyBorder="1" applyAlignment="1" applyProtection="1">
      <alignment wrapText="1"/>
      <protection locked="0"/>
    </xf>
    <xf numFmtId="0" fontId="35" fillId="3" borderId="0" xfId="0" applyFont="1" applyFill="1" applyAlignment="1" applyProtection="1">
      <alignment horizontal="right"/>
      <protection locked="0"/>
    </xf>
    <xf numFmtId="0" fontId="29" fillId="0" borderId="11" xfId="0" applyFont="1" applyBorder="1" applyAlignment="1" applyProtection="1">
      <alignment wrapText="1"/>
      <protection locked="0"/>
    </xf>
    <xf numFmtId="0" fontId="29" fillId="0" borderId="8" xfId="0" applyFont="1" applyBorder="1" applyAlignment="1" applyProtection="1">
      <alignment wrapText="1"/>
      <protection locked="0"/>
    </xf>
    <xf numFmtId="0" fontId="36" fillId="3" borderId="0" xfId="0" applyFont="1" applyFill="1" applyAlignment="1" applyProtection="1">
      <alignment horizontal="right"/>
      <protection locked="0"/>
    </xf>
    <xf numFmtId="0" fontId="17" fillId="0" borderId="11" xfId="0" applyFont="1" applyBorder="1" applyAlignment="1" applyProtection="1">
      <alignment wrapText="1"/>
      <protection locked="0"/>
    </xf>
    <xf numFmtId="0" fontId="17" fillId="0" borderId="8" xfId="0" applyFont="1" applyBorder="1" applyAlignment="1" applyProtection="1">
      <alignment wrapText="1"/>
      <protection locked="0"/>
    </xf>
    <xf numFmtId="0" fontId="20" fillId="3" borderId="0" xfId="0" applyFont="1" applyFill="1" applyAlignment="1" applyProtection="1">
      <alignment horizontal="right"/>
      <protection locked="0"/>
    </xf>
    <xf numFmtId="0" fontId="9" fillId="0" borderId="12" xfId="0" applyFont="1" applyBorder="1" applyAlignment="1" applyProtection="1">
      <alignment wrapText="1"/>
      <protection locked="0"/>
    </xf>
    <xf numFmtId="0" fontId="9" fillId="0" borderId="9" xfId="0" applyFont="1" applyBorder="1" applyAlignment="1" applyProtection="1">
      <alignment wrapText="1"/>
      <protection locked="0"/>
    </xf>
    <xf numFmtId="0" fontId="9" fillId="3" borderId="0" xfId="0" applyFont="1" applyFill="1" applyBorder="1" applyAlignment="1" applyProtection="1">
      <alignment wrapText="1"/>
      <protection locked="0"/>
    </xf>
    <xf numFmtId="0" fontId="31" fillId="3" borderId="0" xfId="0" applyFont="1" applyFill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31" fillId="3" borderId="0" xfId="0" applyFont="1" applyFill="1" applyProtection="1">
      <protection locked="0"/>
    </xf>
    <xf numFmtId="0" fontId="30" fillId="3" borderId="0" xfId="0" applyFont="1" applyFill="1" applyProtection="1"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7" fillId="3" borderId="0" xfId="370" applyFill="1"/>
    <xf numFmtId="3" fontId="17" fillId="0" borderId="0" xfId="0" applyNumberFormat="1" applyFont="1" applyProtection="1">
      <protection locked="0"/>
    </xf>
    <xf numFmtId="0" fontId="0" fillId="0" borderId="1" xfId="0" applyFill="1" applyBorder="1"/>
    <xf numFmtId="0" fontId="0" fillId="3" borderId="5" xfId="0" applyFill="1" applyBorder="1" applyAlignment="1">
      <alignment wrapText="1"/>
    </xf>
    <xf numFmtId="0" fontId="0" fillId="0" borderId="6" xfId="0" applyBorder="1" applyAlignment="1">
      <alignment wrapText="1"/>
    </xf>
    <xf numFmtId="0" fontId="14" fillId="2" borderId="0" xfId="0" applyFont="1" applyFill="1" applyBorder="1" applyAlignment="1">
      <alignment horizontal="right" wrapText="1"/>
    </xf>
    <xf numFmtId="0" fontId="9" fillId="7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4" fillId="2" borderId="0" xfId="0" applyFont="1" applyFill="1" applyBorder="1" applyAlignment="1" applyProtection="1">
      <alignment horizontal="center" vertical="center"/>
      <protection locked="0"/>
    </xf>
  </cellXfs>
  <cellStyles count="377">
    <cellStyle name="Currency" xfId="29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/>
    <cellStyle name="Normal" xfId="0" builtinId="0"/>
    <cellStyle name="Percent" xfId="1" builtinId="5"/>
    <cellStyle name="Percent 2" xfId="1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114299</xdr:colOff>
      <xdr:row>1</xdr:row>
      <xdr:rowOff>12700</xdr:rowOff>
    </xdr:from>
    <xdr:to>
      <xdr:col>12</xdr:col>
      <xdr:colOff>670408</xdr:colOff>
      <xdr:row>2</xdr:row>
      <xdr:rowOff>241300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2199" y="203200"/>
          <a:ext cx="1381609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4445000</xdr:colOff>
      <xdr:row>0</xdr:row>
      <xdr:rowOff>127000</xdr:rowOff>
    </xdr:from>
    <xdr:to>
      <xdr:col>7</xdr:col>
      <xdr:colOff>733909</xdr:colOff>
      <xdr:row>2</xdr:row>
      <xdr:rowOff>165100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4600" y="127000"/>
          <a:ext cx="1381609" cy="419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165100</xdr:rowOff>
    </xdr:from>
    <xdr:to>
      <xdr:col>10</xdr:col>
      <xdr:colOff>22709</xdr:colOff>
      <xdr:row>2</xdr:row>
      <xdr:rowOff>203200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4200" y="165100"/>
          <a:ext cx="1381609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0</xdr:row>
      <xdr:rowOff>152400</xdr:rowOff>
    </xdr:from>
    <xdr:to>
      <xdr:col>12</xdr:col>
      <xdr:colOff>708509</xdr:colOff>
      <xdr:row>2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9200" y="152400"/>
          <a:ext cx="1381609" cy="419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165100</xdr:rowOff>
    </xdr:from>
    <xdr:to>
      <xdr:col>7</xdr:col>
      <xdr:colOff>1419709</xdr:colOff>
      <xdr:row>2</xdr:row>
      <xdr:rowOff>203200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165100"/>
          <a:ext cx="1381609" cy="419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12700</xdr:colOff>
      <xdr:row>0</xdr:row>
      <xdr:rowOff>165100</xdr:rowOff>
    </xdr:from>
    <xdr:to>
      <xdr:col>14</xdr:col>
      <xdr:colOff>568809</xdr:colOff>
      <xdr:row>2</xdr:row>
      <xdr:rowOff>203200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00" y="165100"/>
          <a:ext cx="1381609" cy="419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254000</xdr:colOff>
      <xdr:row>0</xdr:row>
      <xdr:rowOff>165100</xdr:rowOff>
    </xdr:from>
    <xdr:to>
      <xdr:col>9</xdr:col>
      <xdr:colOff>1635609</xdr:colOff>
      <xdr:row>2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2800" y="165100"/>
          <a:ext cx="138160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hivewire.ca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5"/>
  <sheetViews>
    <sheetView topLeftCell="A14" zoomScale="150" zoomScaleNormal="150" zoomScalePageLayoutView="150" workbookViewId="0">
      <selection activeCell="K11" sqref="K11"/>
    </sheetView>
  </sheetViews>
  <sheetFormatPr baseColWidth="10" defaultRowHeight="15" x14ac:dyDescent="0"/>
  <cols>
    <col min="1" max="1" width="4.5" style="17" customWidth="1"/>
    <col min="2" max="2" width="4" style="17" customWidth="1"/>
    <col min="3" max="3" width="5.1640625" customWidth="1"/>
    <col min="4" max="4" width="10.83203125" customWidth="1"/>
    <col min="13" max="13" width="16.5" customWidth="1"/>
    <col min="14" max="39" width="10.83203125" style="17"/>
  </cols>
  <sheetData>
    <row r="1" spans="2:13" s="17" customFormat="1"/>
    <row r="2" spans="2:13" s="17" customFormat="1"/>
    <row r="3" spans="2:13" s="17" customFormat="1" ht="29" thickBot="1">
      <c r="B3" s="18" t="s">
        <v>92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s="17" customFormat="1">
      <c r="B4" s="20" t="s">
        <v>225</v>
      </c>
      <c r="E4" s="20"/>
    </row>
    <row r="5" spans="2:13" s="17" customFormat="1">
      <c r="B5" s="20" t="s">
        <v>226</v>
      </c>
      <c r="E5" s="20"/>
    </row>
    <row r="6" spans="2:13" s="17" customFormat="1"/>
    <row r="7" spans="2:13" s="17" customFormat="1"/>
    <row r="8" spans="2:13" ht="20">
      <c r="C8" s="16" t="s">
        <v>251</v>
      </c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2:13" s="17" customFormat="1"/>
    <row r="10" spans="2:13" s="17" customFormat="1">
      <c r="D10" s="17" t="s">
        <v>223</v>
      </c>
    </row>
    <row r="11" spans="2:13" s="17" customFormat="1">
      <c r="D11" s="17" t="s">
        <v>242</v>
      </c>
    </row>
    <row r="12" spans="2:13" s="17" customFormat="1">
      <c r="D12" s="17" t="s">
        <v>309</v>
      </c>
    </row>
    <row r="13" spans="2:13" s="17" customFormat="1"/>
    <row r="14" spans="2:13" s="17" customFormat="1">
      <c r="D14" s="17" t="s">
        <v>224</v>
      </c>
    </row>
    <row r="15" spans="2:13" s="17" customFormat="1">
      <c r="E15" s="20" t="s">
        <v>219</v>
      </c>
      <c r="F15" s="17" t="s">
        <v>243</v>
      </c>
    </row>
    <row r="16" spans="2:13" s="17" customFormat="1" ht="16">
      <c r="E16" s="20" t="s">
        <v>220</v>
      </c>
      <c r="F16" s="17" t="s">
        <v>244</v>
      </c>
      <c r="K16" s="79"/>
    </row>
    <row r="17" spans="3:13" s="17" customFormat="1">
      <c r="E17" s="20" t="s">
        <v>221</v>
      </c>
      <c r="F17" s="17" t="s">
        <v>245</v>
      </c>
    </row>
    <row r="18" spans="3:13" s="17" customFormat="1">
      <c r="E18" s="20"/>
      <c r="F18" s="17" t="s">
        <v>246</v>
      </c>
    </row>
    <row r="19" spans="3:13" s="17" customFormat="1">
      <c r="E19" s="20" t="s">
        <v>293</v>
      </c>
      <c r="F19" s="17" t="s">
        <v>249</v>
      </c>
    </row>
    <row r="20" spans="3:13" s="17" customFormat="1">
      <c r="E20" s="20" t="s">
        <v>294</v>
      </c>
      <c r="F20" s="17" t="s">
        <v>250</v>
      </c>
    </row>
    <row r="21" spans="3:13" s="17" customFormat="1">
      <c r="E21" s="20" t="s">
        <v>222</v>
      </c>
      <c r="F21" s="17" t="s">
        <v>247</v>
      </c>
    </row>
    <row r="22" spans="3:13" s="17" customFormat="1"/>
    <row r="23" spans="3:13" s="17" customFormat="1"/>
    <row r="24" spans="3:13" ht="20">
      <c r="C24" s="16" t="s">
        <v>217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3:13" s="17" customFormat="1"/>
    <row r="26" spans="3:13" s="17" customFormat="1">
      <c r="D26" s="17" t="s">
        <v>252</v>
      </c>
    </row>
    <row r="27" spans="3:13" s="17" customFormat="1">
      <c r="D27" s="17" t="s">
        <v>239</v>
      </c>
    </row>
    <row r="28" spans="3:13" s="17" customFormat="1">
      <c r="D28" s="17" t="s">
        <v>228</v>
      </c>
    </row>
    <row r="29" spans="3:13" s="17" customFormat="1">
      <c r="D29" s="17" t="s">
        <v>227</v>
      </c>
    </row>
    <row r="30" spans="3:13" s="17" customFormat="1"/>
    <row r="31" spans="3:13" s="17" customFormat="1"/>
    <row r="32" spans="3:13" ht="20">
      <c r="C32" s="16" t="s">
        <v>218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3:13" s="17" customFormat="1"/>
    <row r="34" spans="3:13" s="17" customFormat="1">
      <c r="D34" s="17" t="s">
        <v>253</v>
      </c>
    </row>
    <row r="35" spans="3:13" s="17" customFormat="1"/>
    <row r="36" spans="3:13" s="17" customFormat="1"/>
    <row r="37" spans="3:13" s="17" customFormat="1" ht="20">
      <c r="C37" s="16" t="s">
        <v>304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3:13" s="17" customFormat="1"/>
    <row r="39" spans="3:13" s="17" customFormat="1">
      <c r="D39" s="17" t="s">
        <v>305</v>
      </c>
    </row>
    <row r="40" spans="3:13" s="17" customFormat="1">
      <c r="D40" s="17" t="s">
        <v>308</v>
      </c>
    </row>
    <row r="41" spans="3:13" s="17" customFormat="1"/>
    <row r="42" spans="3:13" s="17" customFormat="1"/>
    <row r="43" spans="3:13" s="17" customFormat="1">
      <c r="M43" s="129" t="str">
        <f>HYPERLINK("http://www.hivewire.ca","HiveWire.ca")</f>
        <v>HiveWire.ca</v>
      </c>
    </row>
    <row r="44" spans="3:13" s="17" customFormat="1">
      <c r="M44" s="129" t="s">
        <v>306</v>
      </c>
    </row>
    <row r="45" spans="3:13" s="17" customFormat="1">
      <c r="M45" s="129" t="str">
        <f>HYPERLINK("http://www.twitter.com/hivewireca","@HiveWireCA")</f>
        <v>@HiveWireCA</v>
      </c>
    </row>
    <row r="46" spans="3:13" s="17" customFormat="1">
      <c r="M46" s="129" t="str">
        <f>HYPERLINK("http://bit.ly/csiCatalyst","Workshops")</f>
        <v>Workshops</v>
      </c>
    </row>
    <row r="47" spans="3:13" s="17" customFormat="1"/>
    <row r="48" spans="3:13" s="17" customFormat="1"/>
    <row r="49" s="17" customFormat="1"/>
    <row r="50" s="17" customFormat="1"/>
    <row r="51" s="17" customFormat="1"/>
    <row r="52" s="17" customFormat="1"/>
    <row r="53" s="17" customFormat="1"/>
    <row r="54" s="17" customFormat="1"/>
    <row r="55" s="17" customFormat="1"/>
    <row r="56" s="17" customFormat="1"/>
    <row r="57" s="17" customFormat="1"/>
    <row r="58" s="17" customFormat="1"/>
    <row r="59" s="17" customFormat="1"/>
    <row r="60" s="17" customFormat="1"/>
    <row r="61" s="17" customFormat="1"/>
    <row r="62" s="17" customFormat="1"/>
    <row r="63" s="17" customFormat="1"/>
    <row r="64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</sheetData>
  <sheetProtection selectLockedCells="1" selectUnlockedCells="1"/>
  <customSheetViews>
    <customSheetView guid="{51FCE5CA-1B61-844F-AA9C-D6E98DAC67BA}" scale="150">
      <selection activeCell="H9" sqref="H9"/>
      <pageSetup orientation="portrait" horizontalDpi="4294967292" verticalDpi="4294967292"/>
    </customSheetView>
    <customSheetView guid="{A5A21450-EBC8-B142-9E2A-6F5522B4DA41}" topLeftCell="B11">
      <selection activeCell="D28" sqref="D28"/>
      <pageSetup orientation="portrait" horizontalDpi="4294967292" verticalDpi="4294967292"/>
    </customSheetView>
  </customSheetViews>
  <hyperlinks>
    <hyperlink ref="M44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71"/>
  <sheetViews>
    <sheetView tabSelected="1" topLeftCell="A5" zoomScale="150" zoomScaleNormal="150" zoomScalePageLayoutView="150" workbookViewId="0">
      <selection activeCell="D20" sqref="D20"/>
    </sheetView>
  </sheetViews>
  <sheetFormatPr baseColWidth="10" defaultRowHeight="15" x14ac:dyDescent="0"/>
  <cols>
    <col min="1" max="1" width="4.83203125" style="17" customWidth="1"/>
    <col min="2" max="2" width="6.5" customWidth="1"/>
    <col min="3" max="3" width="0.83203125" customWidth="1"/>
    <col min="4" max="4" width="23.5" customWidth="1"/>
    <col min="6" max="6" width="2.5" customWidth="1"/>
    <col min="7" max="7" width="66.83203125" customWidth="1"/>
    <col min="8" max="8" width="14" customWidth="1"/>
    <col min="11" max="13" width="10.83203125" customWidth="1"/>
  </cols>
  <sheetData>
    <row r="1" spans="1:63" s="17" customFormat="1"/>
    <row r="2" spans="1:63" s="17" customFormat="1"/>
    <row r="3" spans="1:63" s="17" customFormat="1" ht="29" thickBot="1">
      <c r="B3" s="18" t="s">
        <v>87</v>
      </c>
      <c r="C3" s="19"/>
      <c r="D3" s="19"/>
      <c r="E3" s="19"/>
      <c r="F3" s="19"/>
      <c r="G3" s="19"/>
      <c r="H3" s="19"/>
      <c r="I3" s="35"/>
      <c r="J3" s="35"/>
      <c r="K3" s="35"/>
      <c r="L3" s="35"/>
      <c r="M3" s="35"/>
      <c r="N3" s="35"/>
      <c r="O3" s="35"/>
    </row>
    <row r="4" spans="1:63" s="17" customFormat="1">
      <c r="B4" s="20" t="s">
        <v>254</v>
      </c>
      <c r="G4" s="20"/>
    </row>
    <row r="5" spans="1:63" s="17" customFormat="1">
      <c r="B5" s="20" t="s">
        <v>229</v>
      </c>
      <c r="G5" s="20"/>
    </row>
    <row r="6" spans="1:63" s="17" customFormat="1">
      <c r="G6" s="20"/>
    </row>
    <row r="7" spans="1:63" s="17" customFormat="1"/>
    <row r="8" spans="1:63" ht="35" customHeight="1">
      <c r="B8" s="65" t="s">
        <v>172</v>
      </c>
      <c r="C8" s="65"/>
      <c r="D8" s="65"/>
      <c r="E8" s="16" t="s">
        <v>90</v>
      </c>
      <c r="F8" s="16"/>
      <c r="G8" s="16" t="s">
        <v>88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</row>
    <row r="9" spans="1:63" ht="14" customHeight="1">
      <c r="B9" s="66"/>
      <c r="C9" s="66"/>
      <c r="D9" s="66"/>
      <c r="E9" s="67"/>
      <c r="F9" s="67"/>
      <c r="G9" s="6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</row>
    <row r="10" spans="1:63" s="47" customFormat="1" ht="25">
      <c r="A10" s="17"/>
      <c r="B10" s="74" t="s">
        <v>175</v>
      </c>
      <c r="C10" s="75"/>
      <c r="D10" s="75" t="s">
        <v>166</v>
      </c>
      <c r="E10" s="86" t="s">
        <v>89</v>
      </c>
      <c r="F10" s="70"/>
      <c r="G10" s="71" t="s">
        <v>255</v>
      </c>
      <c r="H10" s="17"/>
      <c r="I10" s="17"/>
      <c r="J10" s="17"/>
      <c r="K10" s="81"/>
      <c r="L10" s="81"/>
      <c r="M10" s="81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</row>
    <row r="11" spans="1:63" s="47" customFormat="1">
      <c r="A11" s="17"/>
      <c r="B11" s="20"/>
      <c r="C11" s="20"/>
      <c r="D11" s="39"/>
      <c r="E11" s="87" t="s">
        <v>89</v>
      </c>
      <c r="F11" s="72"/>
      <c r="G11" s="73" t="s">
        <v>256</v>
      </c>
      <c r="H11" s="17"/>
      <c r="I11" s="17"/>
      <c r="J11" s="17"/>
      <c r="K11" s="81"/>
      <c r="L11" s="81" t="s">
        <v>173</v>
      </c>
      <c r="M11" s="8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</row>
    <row r="12" spans="1:63" s="47" customFormat="1">
      <c r="A12" s="17"/>
      <c r="B12" s="20"/>
      <c r="C12" s="25"/>
      <c r="D12" s="39"/>
      <c r="E12" s="88" t="s">
        <v>89</v>
      </c>
      <c r="F12" s="68"/>
      <c r="G12" s="69" t="s">
        <v>257</v>
      </c>
      <c r="H12" s="17"/>
      <c r="I12" s="17"/>
      <c r="J12" s="17"/>
      <c r="K12" s="81"/>
      <c r="L12" s="81" t="s">
        <v>91</v>
      </c>
      <c r="M12" s="8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</row>
    <row r="13" spans="1:63" s="47" customFormat="1" ht="26" customHeight="1">
      <c r="A13" s="17"/>
      <c r="B13" s="20"/>
      <c r="C13" s="25"/>
      <c r="D13" s="39"/>
      <c r="E13" s="89"/>
      <c r="F13" s="37"/>
      <c r="G13" s="46"/>
      <c r="H13" s="17"/>
      <c r="I13" s="17"/>
      <c r="J13" s="17"/>
      <c r="K13" s="81"/>
      <c r="L13" s="81"/>
      <c r="M13" s="8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</row>
    <row r="14" spans="1:63" s="47" customFormat="1" ht="25">
      <c r="A14" s="17"/>
      <c r="B14" s="74" t="s">
        <v>176</v>
      </c>
      <c r="C14" s="75"/>
      <c r="D14" s="75" t="s">
        <v>165</v>
      </c>
      <c r="E14" s="89" t="s">
        <v>89</v>
      </c>
      <c r="F14" s="37"/>
      <c r="G14" s="71" t="s">
        <v>258</v>
      </c>
      <c r="H14" s="17"/>
      <c r="I14" s="17"/>
      <c r="J14" s="17"/>
      <c r="K14" s="81"/>
      <c r="L14" s="81" t="s">
        <v>89</v>
      </c>
      <c r="M14" s="81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</row>
    <row r="15" spans="1:63" s="47" customFormat="1">
      <c r="A15" s="17"/>
      <c r="B15" s="20"/>
      <c r="C15" s="20"/>
      <c r="D15" s="39"/>
      <c r="E15" s="88" t="s">
        <v>89</v>
      </c>
      <c r="F15" s="68"/>
      <c r="G15" s="132" t="s">
        <v>292</v>
      </c>
      <c r="H15" s="17"/>
      <c r="I15" s="17"/>
      <c r="J15" s="17"/>
      <c r="K15" s="81"/>
      <c r="L15" s="81"/>
      <c r="M15" s="8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</row>
    <row r="16" spans="1:63" s="47" customFormat="1">
      <c r="A16" s="17"/>
      <c r="B16" s="20"/>
      <c r="C16" s="20"/>
      <c r="D16" s="39"/>
      <c r="E16" s="86"/>
      <c r="F16" s="70"/>
      <c r="G16" s="13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</row>
    <row r="17" spans="1:63" s="47" customFormat="1">
      <c r="A17" s="17"/>
      <c r="B17" s="20"/>
      <c r="C17" s="20"/>
      <c r="D17" s="39"/>
      <c r="E17" s="86" t="s">
        <v>89</v>
      </c>
      <c r="F17" s="70"/>
      <c r="G17" s="73" t="s">
        <v>259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</row>
    <row r="18" spans="1:63" s="47" customFormat="1">
      <c r="A18" s="17"/>
      <c r="B18" s="20"/>
      <c r="C18" s="20"/>
      <c r="D18" s="39"/>
      <c r="E18" s="87" t="s">
        <v>89</v>
      </c>
      <c r="F18" s="72"/>
      <c r="G18" s="73" t="s">
        <v>260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</row>
    <row r="19" spans="1:63" s="47" customFormat="1">
      <c r="A19" s="17"/>
      <c r="B19" s="20"/>
      <c r="C19" s="20"/>
      <c r="D19" s="39"/>
      <c r="E19" s="87" t="s">
        <v>89</v>
      </c>
      <c r="F19" s="72"/>
      <c r="G19" s="73" t="s">
        <v>261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</row>
    <row r="20" spans="1:63" s="47" customFormat="1">
      <c r="A20" s="17"/>
      <c r="B20" s="20"/>
      <c r="C20" s="20"/>
      <c r="D20" s="39"/>
      <c r="E20" s="88" t="s">
        <v>89</v>
      </c>
      <c r="F20" s="68"/>
      <c r="G20" s="69" t="s">
        <v>262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</row>
    <row r="21" spans="1:63" s="47" customFormat="1" ht="26" customHeight="1">
      <c r="A21" s="17"/>
      <c r="B21" s="20"/>
      <c r="C21" s="20"/>
      <c r="D21" s="39"/>
      <c r="E21" s="35"/>
      <c r="F21" s="35"/>
      <c r="G21" s="3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</row>
    <row r="22" spans="1:63" s="47" customFormat="1" ht="25">
      <c r="A22" s="17"/>
      <c r="B22" s="74" t="s">
        <v>177</v>
      </c>
      <c r="C22" s="75"/>
      <c r="D22" s="75" t="s">
        <v>167</v>
      </c>
      <c r="E22" s="86" t="s">
        <v>89</v>
      </c>
      <c r="F22" s="70"/>
      <c r="G22" s="71" t="s">
        <v>263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</row>
    <row r="23" spans="1:63" s="47" customFormat="1">
      <c r="A23" s="17"/>
      <c r="B23" s="20"/>
      <c r="C23" s="20"/>
      <c r="D23" s="39"/>
      <c r="E23" s="87" t="s">
        <v>89</v>
      </c>
      <c r="F23" s="72"/>
      <c r="G23" s="73" t="s">
        <v>264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</row>
    <row r="24" spans="1:63" s="47" customFormat="1">
      <c r="A24" s="17"/>
      <c r="B24" s="20"/>
      <c r="C24" s="20"/>
      <c r="D24" s="39"/>
      <c r="E24" s="87" t="s">
        <v>89</v>
      </c>
      <c r="F24" s="72"/>
      <c r="G24" s="73" t="s">
        <v>265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</row>
    <row r="25" spans="1:63" s="47" customFormat="1">
      <c r="A25" s="17"/>
      <c r="B25" s="20"/>
      <c r="C25" s="20"/>
      <c r="D25" s="39"/>
      <c r="E25" s="87" t="s">
        <v>89</v>
      </c>
      <c r="F25" s="72"/>
      <c r="G25" s="73" t="s">
        <v>266</v>
      </c>
      <c r="H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</row>
    <row r="26" spans="1:63" s="47" customFormat="1">
      <c r="A26" s="17"/>
      <c r="B26" s="20"/>
      <c r="C26" s="20"/>
      <c r="D26" s="39"/>
      <c r="E26" s="87" t="s">
        <v>89</v>
      </c>
      <c r="F26" s="72"/>
      <c r="G26" s="73" t="s">
        <v>267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</row>
    <row r="27" spans="1:63" s="47" customFormat="1">
      <c r="A27" s="17"/>
      <c r="B27" s="20"/>
      <c r="C27" s="20"/>
      <c r="D27" s="39"/>
      <c r="E27" s="88" t="s">
        <v>89</v>
      </c>
      <c r="F27" s="68"/>
      <c r="G27" s="73" t="s">
        <v>268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8" spans="1:63" s="47" customFormat="1">
      <c r="A28" s="17"/>
      <c r="B28" s="20"/>
      <c r="C28" s="20"/>
      <c r="D28" s="39"/>
      <c r="E28" s="88" t="s">
        <v>89</v>
      </c>
      <c r="F28" s="68"/>
      <c r="G28" s="132" t="s">
        <v>290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</row>
    <row r="29" spans="1:63" s="47" customFormat="1">
      <c r="A29" s="17"/>
      <c r="B29" s="20"/>
      <c r="C29" s="20"/>
      <c r="D29" s="39"/>
      <c r="E29" s="89"/>
      <c r="F29" s="37"/>
      <c r="G29" s="133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</row>
    <row r="30" spans="1:63" s="47" customFormat="1">
      <c r="A30" s="17"/>
      <c r="B30" s="20"/>
      <c r="C30" s="20"/>
      <c r="D30" s="39"/>
      <c r="E30" s="88" t="s">
        <v>89</v>
      </c>
      <c r="F30" s="68"/>
      <c r="G30" s="69" t="s">
        <v>269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</row>
    <row r="31" spans="1:63" s="47" customFormat="1" ht="26" customHeight="1">
      <c r="A31" s="17"/>
      <c r="B31" s="20"/>
      <c r="C31" s="20"/>
      <c r="D31" s="39"/>
      <c r="E31" s="35"/>
      <c r="F31" s="35"/>
      <c r="G31" s="35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</row>
    <row r="32" spans="1:63" s="47" customFormat="1" ht="25">
      <c r="A32" s="17"/>
      <c r="B32" s="74" t="s">
        <v>178</v>
      </c>
      <c r="C32" s="75"/>
      <c r="D32" s="75" t="s">
        <v>170</v>
      </c>
      <c r="E32" s="86" t="s">
        <v>89</v>
      </c>
      <c r="F32" s="70"/>
      <c r="G32" s="71" t="s">
        <v>270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3" s="47" customFormat="1">
      <c r="A33" s="17"/>
      <c r="B33" s="20"/>
      <c r="C33" s="20"/>
      <c r="D33" s="39"/>
      <c r="E33" s="87" t="s">
        <v>89</v>
      </c>
      <c r="F33" s="72"/>
      <c r="G33" s="73" t="s">
        <v>271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3" s="47" customFormat="1">
      <c r="A34" s="17"/>
      <c r="B34" s="20"/>
      <c r="C34" s="20"/>
      <c r="D34" s="39"/>
      <c r="E34" s="87" t="s">
        <v>89</v>
      </c>
      <c r="F34" s="72"/>
      <c r="G34" s="73" t="s">
        <v>168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3" s="47" customFormat="1">
      <c r="A35" s="17"/>
      <c r="B35" s="20"/>
      <c r="C35" s="20"/>
      <c r="D35" s="39"/>
      <c r="E35" s="88" t="s">
        <v>89</v>
      </c>
      <c r="F35" s="68"/>
      <c r="G35" s="69" t="s">
        <v>169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</row>
    <row r="36" spans="1:63" s="47" customFormat="1" ht="26" customHeight="1">
      <c r="A36" s="17"/>
      <c r="B36" s="20"/>
      <c r="C36" s="20"/>
      <c r="D36" s="39"/>
      <c r="E36" s="35"/>
      <c r="F36" s="35"/>
      <c r="G36" s="35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</row>
    <row r="37" spans="1:63" s="47" customFormat="1" ht="25">
      <c r="A37" s="17"/>
      <c r="B37" s="74" t="s">
        <v>179</v>
      </c>
      <c r="C37" s="75"/>
      <c r="D37" s="75" t="s">
        <v>171</v>
      </c>
      <c r="E37" s="86" t="s">
        <v>89</v>
      </c>
      <c r="F37" s="70"/>
      <c r="G37" s="71" t="s">
        <v>181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</row>
    <row r="38" spans="1:63" s="47" customFormat="1">
      <c r="A38" s="17"/>
      <c r="B38" s="20"/>
      <c r="C38" s="20"/>
      <c r="D38" s="39"/>
      <c r="E38" s="87" t="s">
        <v>89</v>
      </c>
      <c r="F38" s="72"/>
      <c r="G38" s="73" t="s">
        <v>272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</row>
    <row r="39" spans="1:63" s="47" customFormat="1">
      <c r="A39" s="17"/>
      <c r="B39" s="20"/>
      <c r="C39" s="20"/>
      <c r="D39" s="39"/>
      <c r="E39" s="72" t="s">
        <v>89</v>
      </c>
      <c r="G39" s="73" t="s">
        <v>273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</row>
    <row r="40" spans="1:63" s="47" customFormat="1">
      <c r="A40" s="17"/>
      <c r="B40" s="20"/>
      <c r="C40" s="20"/>
      <c r="D40" s="39"/>
      <c r="E40" s="72" t="s">
        <v>89</v>
      </c>
      <c r="F40" s="131"/>
      <c r="G40" s="73" t="s">
        <v>274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3">
      <c r="B41" s="20"/>
      <c r="C41" s="20"/>
      <c r="D41" s="39"/>
      <c r="E41" s="68" t="s">
        <v>89</v>
      </c>
      <c r="G41" s="69" t="s">
        <v>275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</row>
    <row r="42" spans="1:63" ht="26" customHeight="1">
      <c r="B42" s="20"/>
      <c r="C42" s="20"/>
      <c r="D42" s="39"/>
      <c r="E42" s="35"/>
      <c r="F42" s="35"/>
      <c r="G42" s="35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</row>
    <row r="43" spans="1:63" ht="25">
      <c r="B43" s="74" t="s">
        <v>180</v>
      </c>
      <c r="C43" s="75"/>
      <c r="D43" s="75" t="s">
        <v>278</v>
      </c>
      <c r="E43" s="86" t="s">
        <v>89</v>
      </c>
      <c r="F43" s="70"/>
      <c r="G43" s="35" t="s">
        <v>174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</row>
    <row r="44" spans="1:63" s="17" customFormat="1">
      <c r="B44" s="20"/>
      <c r="C44" s="20"/>
      <c r="D44" s="20"/>
      <c r="E44" s="86" t="s">
        <v>89</v>
      </c>
      <c r="F44" s="71"/>
      <c r="G44" s="73" t="s">
        <v>276</v>
      </c>
    </row>
    <row r="45" spans="1:63" s="17" customFormat="1">
      <c r="B45" s="20"/>
      <c r="C45" s="20"/>
      <c r="D45" s="20"/>
      <c r="E45" s="87" t="s">
        <v>89</v>
      </c>
      <c r="F45" s="73"/>
      <c r="G45" s="73" t="s">
        <v>280</v>
      </c>
    </row>
    <row r="46" spans="1:63" s="17" customFormat="1">
      <c r="E46" s="87" t="s">
        <v>89</v>
      </c>
      <c r="F46" s="73"/>
      <c r="G46" s="73" t="s">
        <v>240</v>
      </c>
    </row>
    <row r="47" spans="1:63" s="17" customFormat="1">
      <c r="E47" s="87" t="s">
        <v>89</v>
      </c>
      <c r="F47" s="73"/>
      <c r="G47" s="73" t="s">
        <v>277</v>
      </c>
    </row>
    <row r="48" spans="1:63" s="17" customFormat="1"/>
    <row r="49" s="17" customFormat="1"/>
    <row r="50" s="17" customFormat="1"/>
    <row r="51" s="17" customFormat="1"/>
    <row r="52" s="17" customFormat="1"/>
    <row r="53" s="17" customFormat="1"/>
    <row r="54" s="17" customFormat="1"/>
    <row r="55" s="17" customFormat="1"/>
    <row r="56" s="17" customFormat="1"/>
    <row r="57" s="17" customFormat="1"/>
    <row r="58" s="17" customFormat="1"/>
    <row r="59" s="17" customFormat="1"/>
    <row r="60" s="17" customFormat="1"/>
    <row r="61" s="17" customFormat="1"/>
    <row r="62" s="17" customFormat="1"/>
    <row r="63" s="17" customFormat="1"/>
    <row r="64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</sheetData>
  <sheetProtection selectLockedCells="1"/>
  <customSheetViews>
    <customSheetView guid="{51FCE5CA-1B61-844F-AA9C-D6E98DAC67BA}" scale="125">
      <selection activeCell="G43" sqref="G43"/>
      <pageSetup orientation="portrait" horizontalDpi="4294967292" verticalDpi="4294967292"/>
    </customSheetView>
    <customSheetView guid="{A5A21450-EBC8-B142-9E2A-6F5522B4DA41}" topLeftCell="A21">
      <selection activeCell="G48" sqref="G48"/>
      <pageSetup orientation="portrait" horizontalDpi="4294967292" verticalDpi="4294967292"/>
    </customSheetView>
  </customSheetViews>
  <mergeCells count="2">
    <mergeCell ref="G28:G29"/>
    <mergeCell ref="G15:G16"/>
  </mergeCells>
  <dataValidations xWindow="280" yWindow="1043" count="1">
    <dataValidation type="list" allowBlank="1" showInputMessage="1" showErrorMessage="1" promptTitle="Task Completion?" prompt="Please state whether the task has beeen done (Complete) or not (to-do)?  Please click on the arrow button to select." sqref="C10 C12:C13 E10:F20 E43:F43 E32:F35 E22:F30 E44:E47 E37:F38 E39:E41">
      <formula1>$L$12:$L$14</formula1>
    </dataValidation>
  </dataValidations>
  <pageMargins left="0.75" right="0.75" top="1" bottom="1" header="0.5" footer="0.5"/>
  <pageSetup orientation="portrait" horizontalDpi="4294967292" verticalDpi="4294967292"/>
  <ignoredErrors>
    <ignoredError sqref="B10 B14 B22 B32 B37 B43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workbookViewId="0">
      <selection activeCell="E12" sqref="E12"/>
    </sheetView>
  </sheetViews>
  <sheetFormatPr baseColWidth="10" defaultRowHeight="15" x14ac:dyDescent="0"/>
  <cols>
    <col min="1" max="1" width="4.33203125" style="17" customWidth="1"/>
    <col min="2" max="2" width="9.5" style="17" customWidth="1"/>
    <col min="3" max="3" width="30" customWidth="1"/>
    <col min="4" max="4" width="18.1640625" customWidth="1"/>
    <col min="5" max="5" width="14.1640625" bestFit="1" customWidth="1"/>
    <col min="6" max="6" width="19.6640625" customWidth="1"/>
    <col min="9" max="9" width="5.83203125" customWidth="1"/>
    <col min="10" max="10" width="2.1640625" customWidth="1"/>
    <col min="11" max="11" width="18.83203125" style="17" customWidth="1"/>
    <col min="12" max="12" width="18.6640625" style="17" customWidth="1"/>
    <col min="13" max="13" width="23.83203125" style="17" customWidth="1"/>
    <col min="14" max="24" width="10.83203125" style="17"/>
  </cols>
  <sheetData>
    <row r="1" spans="2:13" s="17" customFormat="1"/>
    <row r="2" spans="2:13" s="17" customFormat="1"/>
    <row r="3" spans="2:13" s="17" customFormat="1" ht="29" thickBot="1">
      <c r="B3" s="18" t="s">
        <v>55</v>
      </c>
      <c r="C3" s="19"/>
      <c r="D3" s="19"/>
      <c r="E3" s="19"/>
      <c r="F3" s="19"/>
      <c r="G3" s="19"/>
      <c r="H3" s="19"/>
      <c r="I3" s="19"/>
      <c r="J3" s="19"/>
    </row>
    <row r="4" spans="2:13" s="17" customFormat="1">
      <c r="B4" s="20" t="s">
        <v>75</v>
      </c>
    </row>
    <row r="5" spans="2:13" s="17" customFormat="1">
      <c r="B5" s="20" t="s">
        <v>76</v>
      </c>
    </row>
    <row r="6" spans="2:13" s="17" customFormat="1">
      <c r="B6" s="20"/>
    </row>
    <row r="7" spans="2:13" s="17" customFormat="1"/>
    <row r="8" spans="2:13" ht="20">
      <c r="B8" s="21" t="s">
        <v>46</v>
      </c>
      <c r="C8" s="16" t="s">
        <v>40</v>
      </c>
      <c r="D8" s="13"/>
      <c r="E8" s="13"/>
      <c r="F8" s="13"/>
      <c r="G8" s="14"/>
      <c r="H8" s="14"/>
      <c r="I8" s="14"/>
      <c r="J8" s="14"/>
    </row>
    <row r="9" spans="2:13" s="17" customFormat="1">
      <c r="C9" s="22" t="s">
        <v>62</v>
      </c>
      <c r="D9" s="82">
        <v>1000</v>
      </c>
      <c r="E9" s="23"/>
    </row>
    <row r="10" spans="2:13" s="17" customFormat="1">
      <c r="D10" s="24"/>
    </row>
    <row r="11" spans="2:13" ht="20">
      <c r="B11" s="21" t="s">
        <v>47</v>
      </c>
      <c r="C11" s="16" t="s">
        <v>83</v>
      </c>
      <c r="D11" s="13"/>
      <c r="E11" s="13"/>
      <c r="F11" s="13"/>
      <c r="G11" s="14"/>
      <c r="H11" s="14"/>
      <c r="I11" s="14"/>
      <c r="J11" s="14"/>
    </row>
    <row r="12" spans="2:13" s="17" customFormat="1">
      <c r="C12" s="22" t="s">
        <v>94</v>
      </c>
      <c r="D12" s="82">
        <v>1000</v>
      </c>
      <c r="E12" s="23" t="s">
        <v>58</v>
      </c>
    </row>
    <row r="13" spans="2:13" s="17" customFormat="1"/>
    <row r="14" spans="2:13" ht="20">
      <c r="B14" s="21" t="s">
        <v>48</v>
      </c>
      <c r="C14" s="16" t="s">
        <v>56</v>
      </c>
      <c r="D14" s="13"/>
      <c r="E14" s="13"/>
      <c r="F14" s="13"/>
      <c r="G14" s="14"/>
      <c r="H14" s="14"/>
      <c r="I14" s="14"/>
      <c r="J14" s="14"/>
    </row>
    <row r="15" spans="2:13" s="17" customFormat="1">
      <c r="C15" s="22" t="s">
        <v>70</v>
      </c>
      <c r="D15" s="83" t="s">
        <v>37</v>
      </c>
      <c r="E15" s="23" t="s">
        <v>57</v>
      </c>
      <c r="L15" s="81" t="s">
        <v>77</v>
      </c>
      <c r="M15" s="81"/>
    </row>
    <row r="16" spans="2:13" s="17" customFormat="1">
      <c r="L16" s="81" t="s">
        <v>37</v>
      </c>
      <c r="M16" s="81"/>
    </row>
    <row r="17" spans="2:13" ht="20">
      <c r="B17" s="21" t="s">
        <v>49</v>
      </c>
      <c r="C17" s="16" t="s">
        <v>59</v>
      </c>
      <c r="D17" s="13"/>
      <c r="E17" s="13"/>
      <c r="F17" s="13"/>
      <c r="G17" s="14"/>
      <c r="H17" s="14"/>
      <c r="I17" s="14"/>
      <c r="J17" s="14"/>
      <c r="L17" s="81" t="s">
        <v>38</v>
      </c>
      <c r="M17" s="81"/>
    </row>
    <row r="18" spans="2:13" s="17" customFormat="1">
      <c r="C18" s="20" t="s">
        <v>66</v>
      </c>
    </row>
    <row r="19" spans="2:13" s="17" customFormat="1">
      <c r="C19" s="22" t="s">
        <v>63</v>
      </c>
      <c r="D19" s="84">
        <v>0.05</v>
      </c>
      <c r="E19" s="23" t="s">
        <v>39</v>
      </c>
    </row>
    <row r="20" spans="2:13" s="17" customFormat="1">
      <c r="C20" s="22" t="s">
        <v>64</v>
      </c>
      <c r="D20" s="84">
        <v>0.08</v>
      </c>
      <c r="E20" s="23" t="s">
        <v>230</v>
      </c>
    </row>
    <row r="21" spans="2:13" s="17" customFormat="1">
      <c r="C21" s="22" t="s">
        <v>85</v>
      </c>
      <c r="D21" s="84">
        <v>3.5000000000000003E-2</v>
      </c>
      <c r="E21" s="23" t="s">
        <v>295</v>
      </c>
    </row>
    <row r="22" spans="2:13" s="17" customFormat="1">
      <c r="C22" s="22" t="s">
        <v>65</v>
      </c>
      <c r="D22" s="82">
        <v>0</v>
      </c>
      <c r="E22" s="23" t="s">
        <v>42</v>
      </c>
    </row>
    <row r="23" spans="2:13" s="17" customFormat="1">
      <c r="D23" s="24"/>
    </row>
    <row r="24" spans="2:13" ht="20">
      <c r="B24" s="21" t="s">
        <v>50</v>
      </c>
      <c r="C24" s="16" t="s">
        <v>60</v>
      </c>
      <c r="D24" s="13"/>
      <c r="E24" s="13"/>
      <c r="F24" s="13"/>
      <c r="G24" s="14"/>
      <c r="H24" s="14"/>
      <c r="I24" s="14"/>
      <c r="J24" s="14"/>
    </row>
    <row r="25" spans="2:13" s="17" customFormat="1">
      <c r="C25" s="20" t="s">
        <v>61</v>
      </c>
    </row>
    <row r="26" spans="2:13" s="17" customFormat="1">
      <c r="C26" s="22" t="s">
        <v>71</v>
      </c>
      <c r="D26" s="26">
        <f>'3b. Rewards Budget'!L29</f>
        <v>0</v>
      </c>
      <c r="E26" s="23" t="s">
        <v>291</v>
      </c>
    </row>
    <row r="27" spans="2:13" s="17" customFormat="1">
      <c r="D27" s="24"/>
    </row>
    <row r="28" spans="2:13" ht="20">
      <c r="B28" s="21" t="s">
        <v>52</v>
      </c>
      <c r="C28" s="16" t="s">
        <v>67</v>
      </c>
      <c r="D28" s="13"/>
      <c r="E28" s="13"/>
      <c r="F28" s="13"/>
      <c r="G28" s="14"/>
      <c r="H28" s="14"/>
      <c r="I28" s="14"/>
      <c r="J28" s="14"/>
    </row>
    <row r="29" spans="2:13" s="17" customFormat="1">
      <c r="C29" s="22" t="s">
        <v>72</v>
      </c>
      <c r="D29" s="82">
        <v>1</v>
      </c>
      <c r="E29" s="23" t="s">
        <v>84</v>
      </c>
    </row>
    <row r="30" spans="2:13" s="17" customFormat="1">
      <c r="D30" s="24"/>
    </row>
    <row r="31" spans="2:13" ht="20">
      <c r="B31" s="21" t="s">
        <v>53</v>
      </c>
      <c r="C31" s="16" t="s">
        <v>68</v>
      </c>
      <c r="D31" s="13"/>
      <c r="E31" s="13"/>
      <c r="F31" s="13"/>
      <c r="G31" s="14"/>
      <c r="H31" s="14"/>
      <c r="I31" s="14"/>
      <c r="J31" s="14"/>
    </row>
    <row r="32" spans="2:13" s="17" customFormat="1">
      <c r="C32" s="22" t="s">
        <v>73</v>
      </c>
      <c r="D32" s="82">
        <v>1</v>
      </c>
      <c r="E32" s="23" t="s">
        <v>84</v>
      </c>
    </row>
    <row r="33" spans="2:11" s="17" customFormat="1">
      <c r="D33" s="24"/>
    </row>
    <row r="34" spans="2:11" ht="20">
      <c r="B34" s="21" t="s">
        <v>54</v>
      </c>
      <c r="C34" s="16" t="s">
        <v>69</v>
      </c>
      <c r="D34" s="13"/>
      <c r="E34" s="13"/>
      <c r="F34" s="13"/>
      <c r="G34" s="14"/>
      <c r="H34" s="14"/>
      <c r="I34" s="14"/>
      <c r="J34" s="14"/>
    </row>
    <row r="35" spans="2:11" s="17" customFormat="1" ht="20">
      <c r="B35" s="21"/>
      <c r="C35" s="20" t="s">
        <v>51</v>
      </c>
      <c r="D35" s="24"/>
    </row>
    <row r="36" spans="2:11" s="17" customFormat="1">
      <c r="D36" s="24"/>
    </row>
    <row r="37" spans="2:11" s="17" customFormat="1">
      <c r="C37" s="20" t="s">
        <v>74</v>
      </c>
    </row>
    <row r="38" spans="2:11" s="17" customFormat="1">
      <c r="C38" s="17" t="s">
        <v>10</v>
      </c>
      <c r="D38" s="26">
        <f>D29</f>
        <v>1</v>
      </c>
      <c r="E38" s="23"/>
    </row>
    <row r="39" spans="2:11" s="17" customFormat="1">
      <c r="C39" s="17" t="s">
        <v>11</v>
      </c>
      <c r="D39" s="27">
        <f>D26</f>
        <v>0</v>
      </c>
      <c r="E39" s="23"/>
    </row>
    <row r="40" spans="2:11" s="17" customFormat="1">
      <c r="C40" s="17" t="s">
        <v>12</v>
      </c>
      <c r="D40" s="26">
        <f>D32</f>
        <v>1</v>
      </c>
      <c r="E40" s="23"/>
    </row>
    <row r="41" spans="2:11" s="17" customFormat="1">
      <c r="C41" s="17" t="s">
        <v>43</v>
      </c>
      <c r="D41" s="28">
        <f>IF(D15="keep what you raise",IF(D12&lt;D9,D20,D19),IF(D12&lt;D9,0,D19))</f>
        <v>0.05</v>
      </c>
      <c r="E41" s="23"/>
    </row>
    <row r="42" spans="2:11" s="17" customFormat="1">
      <c r="C42" s="17" t="str">
        <f>C41</f>
        <v>Platform Basic Fee</v>
      </c>
      <c r="D42" s="27">
        <f>D12*D41</f>
        <v>50</v>
      </c>
      <c r="E42" s="23"/>
    </row>
    <row r="43" spans="2:11" s="17" customFormat="1">
      <c r="C43" s="17" t="s">
        <v>41</v>
      </c>
      <c r="D43" s="29">
        <f>IF(D15="keep what you raise",D21,IF(D12&lt;D9,0,D21))</f>
        <v>3.5000000000000003E-2</v>
      </c>
      <c r="E43" s="23"/>
    </row>
    <row r="44" spans="2:11" s="17" customFormat="1">
      <c r="C44" s="17" t="str">
        <f>C43</f>
        <v>Platform Payment Gateway Fee</v>
      </c>
      <c r="D44" s="27">
        <f>D12*D43</f>
        <v>35</v>
      </c>
      <c r="E44" s="23"/>
    </row>
    <row r="45" spans="2:11" s="17" customFormat="1">
      <c r="C45" s="17" t="s">
        <v>45</v>
      </c>
      <c r="D45" s="27">
        <f>D22</f>
        <v>0</v>
      </c>
      <c r="E45" s="23"/>
      <c r="K45" s="24"/>
    </row>
    <row r="46" spans="2:11" s="17" customFormat="1">
      <c r="C46" s="17" t="s">
        <v>44</v>
      </c>
      <c r="D46" s="30">
        <f>SUM(D38:D40,D42,D44,D45)</f>
        <v>87</v>
      </c>
      <c r="E46" s="23"/>
    </row>
    <row r="47" spans="2:11" s="17" customFormat="1">
      <c r="D47" s="30"/>
      <c r="E47" s="23"/>
    </row>
    <row r="48" spans="2:11" s="17" customFormat="1">
      <c r="C48" s="22" t="s">
        <v>36</v>
      </c>
      <c r="D48" s="41">
        <f>IF(D15="keep what you raise",D12-D46,IF(D12&lt;D9,-D46,D12-D46))</f>
        <v>913</v>
      </c>
      <c r="E48" s="43" t="str">
        <f>IF(D48&lt;0,"A red number means the number is negative which means you have a net loss","")</f>
        <v/>
      </c>
    </row>
    <row r="49" spans="3:10" s="17" customFormat="1"/>
    <row r="50" spans="3:10" s="17" customFormat="1"/>
    <row r="51" spans="3:10" ht="45" customHeight="1">
      <c r="C51" s="134" t="s">
        <v>82</v>
      </c>
      <c r="D51" s="134"/>
      <c r="E51" s="134"/>
      <c r="F51" s="42">
        <f>D48</f>
        <v>913</v>
      </c>
      <c r="G51" s="43" t="str">
        <f>IF(F51&lt;0,"A red number means the number is negative which means you have a net loss","")</f>
        <v/>
      </c>
      <c r="H51" s="17"/>
      <c r="I51" s="17"/>
      <c r="J51" s="17"/>
    </row>
    <row r="52" spans="3:10" s="17" customFormat="1"/>
    <row r="53" spans="3:10" s="17" customFormat="1"/>
    <row r="54" spans="3:10" s="17" customFormat="1"/>
    <row r="55" spans="3:10" s="17" customFormat="1"/>
    <row r="56" spans="3:10" s="17" customFormat="1"/>
    <row r="57" spans="3:10" s="17" customFormat="1"/>
    <row r="58" spans="3:10" s="17" customFormat="1"/>
    <row r="59" spans="3:10" s="17" customFormat="1"/>
    <row r="60" spans="3:10" s="17" customFormat="1"/>
    <row r="61" spans="3:10" s="17" customFormat="1"/>
    <row r="62" spans="3:10" s="17" customFormat="1"/>
    <row r="63" spans="3:10" s="17" customFormat="1"/>
    <row r="64" spans="3:10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</sheetData>
  <sheetProtection selectLockedCells="1"/>
  <customSheetViews>
    <customSheetView guid="{51FCE5CA-1B61-844F-AA9C-D6E98DAC67BA}" scale="150">
      <selection activeCell="D12" sqref="D12"/>
      <pageSetup orientation="portrait" horizontalDpi="4294967292" verticalDpi="4294967292"/>
    </customSheetView>
    <customSheetView guid="{A5A21450-EBC8-B142-9E2A-6F5522B4DA41}" topLeftCell="A32">
      <selection activeCell="D32" sqref="D32"/>
      <pageSetup orientation="portrait" horizontalDpi="4294967292" verticalDpi="4294967292"/>
    </customSheetView>
  </customSheetViews>
  <mergeCells count="1">
    <mergeCell ref="C51:E51"/>
  </mergeCells>
  <dataValidations xWindow="2237" yWindow="378" count="1">
    <dataValidation type="list" allowBlank="1" showInputMessage="1" showErrorMessage="1" promptTitle="Campaign Type" prompt="Please choose the type of crowdfunding campaign you are looking to use (click on the arrow button)?  Not all platforms offer all types of crowdfunding campaigns." sqref="D15 D17">
      <formula1>$L$16:$L$17</formula1>
    </dataValidation>
  </dataValidation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topLeftCell="A7" workbookViewId="0">
      <selection activeCell="I44" sqref="I44"/>
    </sheetView>
  </sheetViews>
  <sheetFormatPr baseColWidth="10" defaultRowHeight="15" x14ac:dyDescent="0"/>
  <cols>
    <col min="1" max="1" width="3.6640625" style="17" customWidth="1"/>
    <col min="2" max="2" width="4.33203125" style="17" customWidth="1"/>
    <col min="3" max="3" width="11.1640625" customWidth="1"/>
    <col min="4" max="4" width="26" customWidth="1"/>
    <col min="5" max="5" width="12.1640625" customWidth="1"/>
    <col min="6" max="6" width="14.33203125" customWidth="1"/>
    <col min="7" max="7" width="12.33203125" customWidth="1"/>
    <col min="8" max="8" width="11.5" customWidth="1"/>
    <col min="9" max="9" width="11.6640625" customWidth="1"/>
    <col min="10" max="10" width="11.33203125" customWidth="1"/>
    <col min="11" max="11" width="22.33203125" customWidth="1"/>
    <col min="13" max="41" width="10.83203125" style="17"/>
  </cols>
  <sheetData>
    <row r="1" spans="2:13" s="17" customFormat="1"/>
    <row r="2" spans="2:13" s="17" customFormat="1"/>
    <row r="3" spans="2:13" s="17" customFormat="1" ht="29" thickBot="1">
      <c r="B3" s="18" t="s">
        <v>78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s="17" customFormat="1">
      <c r="B4" s="20" t="s">
        <v>81</v>
      </c>
      <c r="D4" s="20"/>
    </row>
    <row r="5" spans="2:13" s="17" customFormat="1">
      <c r="B5" s="20" t="s">
        <v>76</v>
      </c>
      <c r="D5" s="20"/>
    </row>
    <row r="6" spans="2:13" s="17" customFormat="1">
      <c r="D6" s="20"/>
    </row>
    <row r="7" spans="2:13" ht="78" customHeight="1">
      <c r="C7" s="34" t="s">
        <v>32</v>
      </c>
      <c r="D7" s="34" t="s">
        <v>30</v>
      </c>
      <c r="E7" s="34" t="s">
        <v>34</v>
      </c>
      <c r="F7" s="34" t="s">
        <v>35</v>
      </c>
      <c r="G7" s="34" t="s">
        <v>86</v>
      </c>
      <c r="H7" s="34" t="s">
        <v>31</v>
      </c>
      <c r="I7" s="34" t="s">
        <v>33</v>
      </c>
      <c r="J7" s="34" t="s">
        <v>281</v>
      </c>
      <c r="K7" s="33" t="s">
        <v>80</v>
      </c>
      <c r="L7" s="33" t="s">
        <v>79</v>
      </c>
      <c r="M7" s="33" t="s">
        <v>282</v>
      </c>
    </row>
    <row r="8" spans="2:13">
      <c r="C8" s="31">
        <v>1</v>
      </c>
      <c r="D8" s="90" t="s">
        <v>311</v>
      </c>
      <c r="E8" s="91">
        <v>0</v>
      </c>
      <c r="F8" s="91">
        <v>0</v>
      </c>
      <c r="G8" s="31">
        <f>SUM(E8:F8)</f>
        <v>0</v>
      </c>
      <c r="H8" s="91">
        <v>0</v>
      </c>
      <c r="I8" s="31">
        <f>H8-(SUM(E8:F8))</f>
        <v>0</v>
      </c>
      <c r="J8" s="91">
        <v>0</v>
      </c>
      <c r="K8" s="91">
        <v>0</v>
      </c>
      <c r="L8" s="32">
        <f>K8*G8</f>
        <v>0</v>
      </c>
      <c r="M8" s="45">
        <f>J8*K8</f>
        <v>0</v>
      </c>
    </row>
    <row r="9" spans="2:13">
      <c r="C9" s="31">
        <v>2</v>
      </c>
      <c r="D9" s="90" t="s">
        <v>312</v>
      </c>
      <c r="E9" s="91">
        <v>0</v>
      </c>
      <c r="F9" s="91">
        <v>0</v>
      </c>
      <c r="G9" s="31">
        <f t="shared" ref="G9:G27" si="0">SUM(E9:F9)</f>
        <v>0</v>
      </c>
      <c r="H9" s="91">
        <v>0</v>
      </c>
      <c r="I9" s="31">
        <f t="shared" ref="I9:I27" si="1">H9-(SUM(E9:F9))</f>
        <v>0</v>
      </c>
      <c r="J9" s="91">
        <v>0</v>
      </c>
      <c r="K9" s="91">
        <v>0</v>
      </c>
      <c r="L9" s="32">
        <f t="shared" ref="L9:L27" si="2">K9*G9</f>
        <v>0</v>
      </c>
      <c r="M9" s="45">
        <f t="shared" ref="M9:M27" si="3">J9*K9</f>
        <v>0</v>
      </c>
    </row>
    <row r="10" spans="2:13">
      <c r="C10" s="31">
        <v>3</v>
      </c>
      <c r="D10" s="90" t="s">
        <v>310</v>
      </c>
      <c r="E10" s="91">
        <v>0</v>
      </c>
      <c r="F10" s="91">
        <v>0</v>
      </c>
      <c r="G10" s="31">
        <f t="shared" si="0"/>
        <v>0</v>
      </c>
      <c r="H10" s="91">
        <v>0</v>
      </c>
      <c r="I10" s="31">
        <f t="shared" si="1"/>
        <v>0</v>
      </c>
      <c r="J10" s="91">
        <v>0</v>
      </c>
      <c r="K10" s="91">
        <v>0</v>
      </c>
      <c r="L10" s="32">
        <f t="shared" si="2"/>
        <v>0</v>
      </c>
      <c r="M10" s="45">
        <f t="shared" si="3"/>
        <v>0</v>
      </c>
    </row>
    <row r="11" spans="2:13">
      <c r="C11" s="31">
        <v>4</v>
      </c>
      <c r="D11" s="90" t="s">
        <v>13</v>
      </c>
      <c r="E11" s="91">
        <v>0</v>
      </c>
      <c r="F11" s="91">
        <v>0</v>
      </c>
      <c r="G11" s="31">
        <f t="shared" si="0"/>
        <v>0</v>
      </c>
      <c r="H11" s="91">
        <v>0</v>
      </c>
      <c r="I11" s="31">
        <f t="shared" si="1"/>
        <v>0</v>
      </c>
      <c r="J11" s="91">
        <v>0</v>
      </c>
      <c r="K11" s="91">
        <v>0</v>
      </c>
      <c r="L11" s="32">
        <f t="shared" si="2"/>
        <v>0</v>
      </c>
      <c r="M11" s="45">
        <f t="shared" si="3"/>
        <v>0</v>
      </c>
    </row>
    <row r="12" spans="2:13">
      <c r="C12" s="31">
        <v>5</v>
      </c>
      <c r="D12" s="90" t="s">
        <v>14</v>
      </c>
      <c r="E12" s="91">
        <v>0</v>
      </c>
      <c r="F12" s="91">
        <v>0</v>
      </c>
      <c r="G12" s="31">
        <f t="shared" si="0"/>
        <v>0</v>
      </c>
      <c r="H12" s="91">
        <v>0</v>
      </c>
      <c r="I12" s="31">
        <f t="shared" si="1"/>
        <v>0</v>
      </c>
      <c r="J12" s="91">
        <v>0</v>
      </c>
      <c r="K12" s="91">
        <v>0</v>
      </c>
      <c r="L12" s="32">
        <f t="shared" si="2"/>
        <v>0</v>
      </c>
      <c r="M12" s="45">
        <f t="shared" si="3"/>
        <v>0</v>
      </c>
    </row>
    <row r="13" spans="2:13">
      <c r="C13" s="31">
        <v>6</v>
      </c>
      <c r="D13" s="90" t="s">
        <v>15</v>
      </c>
      <c r="E13" s="91">
        <v>0</v>
      </c>
      <c r="F13" s="91">
        <v>0</v>
      </c>
      <c r="G13" s="31">
        <f t="shared" si="0"/>
        <v>0</v>
      </c>
      <c r="H13" s="91">
        <v>0</v>
      </c>
      <c r="I13" s="31">
        <f t="shared" si="1"/>
        <v>0</v>
      </c>
      <c r="J13" s="91">
        <v>0</v>
      </c>
      <c r="K13" s="91">
        <v>0</v>
      </c>
      <c r="L13" s="32">
        <f t="shared" si="2"/>
        <v>0</v>
      </c>
      <c r="M13" s="45">
        <f t="shared" si="3"/>
        <v>0</v>
      </c>
    </row>
    <row r="14" spans="2:13">
      <c r="C14" s="31">
        <v>7</v>
      </c>
      <c r="D14" s="90" t="s">
        <v>16</v>
      </c>
      <c r="E14" s="91">
        <v>0</v>
      </c>
      <c r="F14" s="91">
        <v>0</v>
      </c>
      <c r="G14" s="31">
        <f t="shared" si="0"/>
        <v>0</v>
      </c>
      <c r="H14" s="91">
        <v>0</v>
      </c>
      <c r="I14" s="31">
        <f t="shared" si="1"/>
        <v>0</v>
      </c>
      <c r="J14" s="91">
        <v>0</v>
      </c>
      <c r="K14" s="91">
        <v>0</v>
      </c>
      <c r="L14" s="32">
        <f t="shared" si="2"/>
        <v>0</v>
      </c>
      <c r="M14" s="45">
        <f t="shared" si="3"/>
        <v>0</v>
      </c>
    </row>
    <row r="15" spans="2:13">
      <c r="C15" s="31">
        <v>8</v>
      </c>
      <c r="D15" s="90" t="s">
        <v>17</v>
      </c>
      <c r="E15" s="91">
        <v>0</v>
      </c>
      <c r="F15" s="91">
        <v>0</v>
      </c>
      <c r="G15" s="31">
        <f t="shared" si="0"/>
        <v>0</v>
      </c>
      <c r="H15" s="91">
        <v>0</v>
      </c>
      <c r="I15" s="31">
        <f t="shared" si="1"/>
        <v>0</v>
      </c>
      <c r="J15" s="91">
        <v>0</v>
      </c>
      <c r="K15" s="91">
        <v>0</v>
      </c>
      <c r="L15" s="32">
        <f t="shared" si="2"/>
        <v>0</v>
      </c>
      <c r="M15" s="45">
        <f t="shared" si="3"/>
        <v>0</v>
      </c>
    </row>
    <row r="16" spans="2:13">
      <c r="C16" s="31">
        <v>9</v>
      </c>
      <c r="D16" s="90" t="s">
        <v>18</v>
      </c>
      <c r="E16" s="91">
        <v>0</v>
      </c>
      <c r="F16" s="91">
        <v>0</v>
      </c>
      <c r="G16" s="31">
        <f t="shared" si="0"/>
        <v>0</v>
      </c>
      <c r="H16" s="91">
        <v>0</v>
      </c>
      <c r="I16" s="31">
        <f t="shared" si="1"/>
        <v>0</v>
      </c>
      <c r="J16" s="91">
        <v>0</v>
      </c>
      <c r="K16" s="91">
        <v>0</v>
      </c>
      <c r="L16" s="32">
        <f t="shared" si="2"/>
        <v>0</v>
      </c>
      <c r="M16" s="45">
        <f t="shared" si="3"/>
        <v>0</v>
      </c>
    </row>
    <row r="17" spans="3:13">
      <c r="C17" s="31">
        <v>10</v>
      </c>
      <c r="D17" s="90" t="s">
        <v>19</v>
      </c>
      <c r="E17" s="91">
        <v>0</v>
      </c>
      <c r="F17" s="91">
        <v>0</v>
      </c>
      <c r="G17" s="31">
        <f t="shared" si="0"/>
        <v>0</v>
      </c>
      <c r="H17" s="91">
        <v>0</v>
      </c>
      <c r="I17" s="31">
        <f t="shared" si="1"/>
        <v>0</v>
      </c>
      <c r="J17" s="91">
        <v>0</v>
      </c>
      <c r="K17" s="91">
        <v>0</v>
      </c>
      <c r="L17" s="32">
        <f t="shared" si="2"/>
        <v>0</v>
      </c>
      <c r="M17" s="45">
        <f t="shared" si="3"/>
        <v>0</v>
      </c>
    </row>
    <row r="18" spans="3:13">
      <c r="C18" s="31">
        <v>11</v>
      </c>
      <c r="D18" s="90" t="s">
        <v>20</v>
      </c>
      <c r="E18" s="91">
        <v>0</v>
      </c>
      <c r="F18" s="91">
        <v>0</v>
      </c>
      <c r="G18" s="31">
        <f t="shared" si="0"/>
        <v>0</v>
      </c>
      <c r="H18" s="91">
        <v>0</v>
      </c>
      <c r="I18" s="31">
        <f t="shared" si="1"/>
        <v>0</v>
      </c>
      <c r="J18" s="91">
        <v>0</v>
      </c>
      <c r="K18" s="91">
        <v>0</v>
      </c>
      <c r="L18" s="32">
        <f t="shared" si="2"/>
        <v>0</v>
      </c>
      <c r="M18" s="45">
        <f t="shared" si="3"/>
        <v>0</v>
      </c>
    </row>
    <row r="19" spans="3:13">
      <c r="C19" s="31">
        <v>12</v>
      </c>
      <c r="D19" s="90" t="s">
        <v>21</v>
      </c>
      <c r="E19" s="91">
        <v>0</v>
      </c>
      <c r="F19" s="91">
        <v>0</v>
      </c>
      <c r="G19" s="31">
        <f t="shared" si="0"/>
        <v>0</v>
      </c>
      <c r="H19" s="91">
        <v>0</v>
      </c>
      <c r="I19" s="31">
        <f t="shared" si="1"/>
        <v>0</v>
      </c>
      <c r="J19" s="91">
        <v>0</v>
      </c>
      <c r="K19" s="91">
        <v>0</v>
      </c>
      <c r="L19" s="32">
        <f t="shared" si="2"/>
        <v>0</v>
      </c>
      <c r="M19" s="45">
        <f t="shared" si="3"/>
        <v>0</v>
      </c>
    </row>
    <row r="20" spans="3:13">
      <c r="C20" s="31">
        <v>13</v>
      </c>
      <c r="D20" s="90" t="s">
        <v>22</v>
      </c>
      <c r="E20" s="91">
        <v>0</v>
      </c>
      <c r="F20" s="91">
        <v>0</v>
      </c>
      <c r="G20" s="31">
        <f t="shared" si="0"/>
        <v>0</v>
      </c>
      <c r="H20" s="91">
        <v>0</v>
      </c>
      <c r="I20" s="31">
        <f t="shared" si="1"/>
        <v>0</v>
      </c>
      <c r="J20" s="91">
        <v>0</v>
      </c>
      <c r="K20" s="91">
        <v>0</v>
      </c>
      <c r="L20" s="32">
        <f t="shared" si="2"/>
        <v>0</v>
      </c>
      <c r="M20" s="45">
        <f t="shared" si="3"/>
        <v>0</v>
      </c>
    </row>
    <row r="21" spans="3:13">
      <c r="C21" s="31">
        <v>14</v>
      </c>
      <c r="D21" s="90" t="s">
        <v>23</v>
      </c>
      <c r="E21" s="91">
        <v>0</v>
      </c>
      <c r="F21" s="91">
        <v>0</v>
      </c>
      <c r="G21" s="31">
        <f t="shared" si="0"/>
        <v>0</v>
      </c>
      <c r="H21" s="91">
        <v>0</v>
      </c>
      <c r="I21" s="31">
        <f t="shared" si="1"/>
        <v>0</v>
      </c>
      <c r="J21" s="91">
        <v>0</v>
      </c>
      <c r="K21" s="91">
        <v>0</v>
      </c>
      <c r="L21" s="32">
        <f t="shared" si="2"/>
        <v>0</v>
      </c>
      <c r="M21" s="45">
        <f t="shared" si="3"/>
        <v>0</v>
      </c>
    </row>
    <row r="22" spans="3:13">
      <c r="C22" s="31">
        <v>15</v>
      </c>
      <c r="D22" s="90" t="s">
        <v>24</v>
      </c>
      <c r="E22" s="91">
        <v>0</v>
      </c>
      <c r="F22" s="91">
        <v>0</v>
      </c>
      <c r="G22" s="31">
        <f t="shared" si="0"/>
        <v>0</v>
      </c>
      <c r="H22" s="91">
        <v>0</v>
      </c>
      <c r="I22" s="31">
        <f t="shared" si="1"/>
        <v>0</v>
      </c>
      <c r="J22" s="91">
        <v>0</v>
      </c>
      <c r="K22" s="91">
        <v>0</v>
      </c>
      <c r="L22" s="32">
        <f t="shared" si="2"/>
        <v>0</v>
      </c>
      <c r="M22" s="45">
        <f t="shared" si="3"/>
        <v>0</v>
      </c>
    </row>
    <row r="23" spans="3:13">
      <c r="C23" s="31">
        <v>16</v>
      </c>
      <c r="D23" s="90" t="s">
        <v>25</v>
      </c>
      <c r="E23" s="91">
        <v>0</v>
      </c>
      <c r="F23" s="91">
        <v>0</v>
      </c>
      <c r="G23" s="31">
        <f t="shared" si="0"/>
        <v>0</v>
      </c>
      <c r="H23" s="91">
        <v>0</v>
      </c>
      <c r="I23" s="31">
        <f t="shared" si="1"/>
        <v>0</v>
      </c>
      <c r="J23" s="91">
        <v>0</v>
      </c>
      <c r="K23" s="91">
        <v>0</v>
      </c>
      <c r="L23" s="32">
        <f t="shared" si="2"/>
        <v>0</v>
      </c>
      <c r="M23" s="45">
        <f t="shared" si="3"/>
        <v>0</v>
      </c>
    </row>
    <row r="24" spans="3:13">
      <c r="C24" s="31">
        <v>17</v>
      </c>
      <c r="D24" s="90" t="s">
        <v>26</v>
      </c>
      <c r="E24" s="91">
        <v>0</v>
      </c>
      <c r="F24" s="91">
        <v>0</v>
      </c>
      <c r="G24" s="31">
        <f t="shared" si="0"/>
        <v>0</v>
      </c>
      <c r="H24" s="91">
        <v>0</v>
      </c>
      <c r="I24" s="31">
        <f t="shared" si="1"/>
        <v>0</v>
      </c>
      <c r="J24" s="91">
        <v>0</v>
      </c>
      <c r="K24" s="91">
        <v>0</v>
      </c>
      <c r="L24" s="32">
        <f t="shared" si="2"/>
        <v>0</v>
      </c>
      <c r="M24" s="45">
        <f t="shared" si="3"/>
        <v>0</v>
      </c>
    </row>
    <row r="25" spans="3:13">
      <c r="C25" s="31">
        <v>18</v>
      </c>
      <c r="D25" s="90" t="s">
        <v>27</v>
      </c>
      <c r="E25" s="91">
        <v>0</v>
      </c>
      <c r="F25" s="91">
        <v>0</v>
      </c>
      <c r="G25" s="31">
        <f t="shared" si="0"/>
        <v>0</v>
      </c>
      <c r="H25" s="91">
        <v>0</v>
      </c>
      <c r="I25" s="31">
        <f t="shared" si="1"/>
        <v>0</v>
      </c>
      <c r="J25" s="91">
        <v>0</v>
      </c>
      <c r="K25" s="91">
        <v>0</v>
      </c>
      <c r="L25" s="32">
        <f t="shared" si="2"/>
        <v>0</v>
      </c>
      <c r="M25" s="45">
        <f t="shared" si="3"/>
        <v>0</v>
      </c>
    </row>
    <row r="26" spans="3:13">
      <c r="C26" s="31">
        <v>19</v>
      </c>
      <c r="D26" s="90" t="s">
        <v>28</v>
      </c>
      <c r="E26" s="91">
        <v>0</v>
      </c>
      <c r="F26" s="91">
        <v>0</v>
      </c>
      <c r="G26" s="31">
        <f t="shared" si="0"/>
        <v>0</v>
      </c>
      <c r="H26" s="91">
        <v>0</v>
      </c>
      <c r="I26" s="31">
        <f t="shared" si="1"/>
        <v>0</v>
      </c>
      <c r="J26" s="91">
        <v>0</v>
      </c>
      <c r="K26" s="91">
        <v>0</v>
      </c>
      <c r="L26" s="32">
        <f t="shared" si="2"/>
        <v>0</v>
      </c>
      <c r="M26" s="45">
        <f t="shared" si="3"/>
        <v>0</v>
      </c>
    </row>
    <row r="27" spans="3:13">
      <c r="C27" s="31">
        <v>20</v>
      </c>
      <c r="D27" s="90" t="s">
        <v>29</v>
      </c>
      <c r="E27" s="91">
        <v>0</v>
      </c>
      <c r="F27" s="91">
        <v>0</v>
      </c>
      <c r="G27" s="31">
        <f t="shared" si="0"/>
        <v>0</v>
      </c>
      <c r="H27" s="91">
        <v>0</v>
      </c>
      <c r="I27" s="31">
        <f t="shared" si="1"/>
        <v>0</v>
      </c>
      <c r="J27" s="91">
        <v>0</v>
      </c>
      <c r="K27" s="91">
        <v>0</v>
      </c>
      <c r="L27" s="32">
        <f t="shared" si="2"/>
        <v>0</v>
      </c>
      <c r="M27" s="45">
        <f t="shared" si="3"/>
        <v>0</v>
      </c>
    </row>
    <row r="28" spans="3:13" s="35" customFormat="1" ht="10" customHeight="1">
      <c r="K28" s="37"/>
      <c r="L28" s="39"/>
    </row>
    <row r="29" spans="3:13" s="35" customFormat="1">
      <c r="E29" s="38"/>
      <c r="F29" s="38"/>
      <c r="G29" s="38"/>
      <c r="H29" s="39"/>
      <c r="I29" s="38"/>
      <c r="K29" s="44" t="s">
        <v>231</v>
      </c>
      <c r="L29" s="38">
        <f>SUM(L8:L27)</f>
        <v>0</v>
      </c>
      <c r="M29" s="36" t="s">
        <v>283</v>
      </c>
    </row>
    <row r="30" spans="3:13" s="17" customFormat="1">
      <c r="G30" s="40"/>
      <c r="L30" s="40"/>
    </row>
    <row r="31" spans="3:13" s="17" customFormat="1"/>
    <row r="32" spans="3:13" s="17" customFormat="1"/>
    <row r="33" s="17" customFormat="1"/>
    <row r="34" s="17" customFormat="1"/>
    <row r="35" s="17" customFormat="1"/>
    <row r="36" s="17" customFormat="1"/>
    <row r="37" s="17" customFormat="1"/>
    <row r="38" s="17" customFormat="1"/>
    <row r="39" s="17" customFormat="1"/>
    <row r="40" s="17" customFormat="1"/>
    <row r="41" s="17" customFormat="1"/>
    <row r="42" s="17" customFormat="1"/>
    <row r="43" s="17" customFormat="1"/>
    <row r="44" s="17" customFormat="1"/>
    <row r="45" s="17" customFormat="1"/>
    <row r="46" s="17" customFormat="1"/>
    <row r="47" s="17" customFormat="1"/>
    <row r="48" s="17" customFormat="1"/>
    <row r="49" s="17" customFormat="1"/>
    <row r="50" s="17" customFormat="1"/>
    <row r="51" s="17" customFormat="1"/>
    <row r="52" s="17" customFormat="1"/>
    <row r="53" s="17" customFormat="1"/>
    <row r="54" s="17" customFormat="1"/>
    <row r="55" s="17" customFormat="1"/>
    <row r="56" s="17" customFormat="1"/>
    <row r="57" s="17" customFormat="1"/>
    <row r="58" s="17" customFormat="1"/>
    <row r="59" s="17" customFormat="1"/>
    <row r="60" s="17" customFormat="1"/>
    <row r="61" s="17" customFormat="1"/>
    <row r="62" s="17" customFormat="1"/>
    <row r="63" s="17" customFormat="1"/>
    <row r="64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</sheetData>
  <sheetProtection selectLockedCells="1"/>
  <customSheetViews>
    <customSheetView guid="{51FCE5CA-1B61-844F-AA9C-D6E98DAC67BA}">
      <selection activeCell="G33" sqref="G33"/>
      <pageSetup orientation="portrait" horizontalDpi="4294967292" verticalDpi="4294967292"/>
    </customSheetView>
    <customSheetView guid="{A5A21450-EBC8-B142-9E2A-6F5522B4DA41}" topLeftCell="A4">
      <selection activeCell="L15" sqref="L15"/>
      <pageSetup orientation="portrait" horizontalDpi="4294967292" verticalDpi="4294967292"/>
    </customSheetView>
  </customSheetViews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8"/>
  <sheetViews>
    <sheetView topLeftCell="A28" zoomScale="120" zoomScaleNormal="120" zoomScalePageLayoutView="120" workbookViewId="0">
      <selection activeCell="E26" sqref="E26"/>
    </sheetView>
  </sheetViews>
  <sheetFormatPr baseColWidth="10" defaultRowHeight="15" x14ac:dyDescent="0"/>
  <cols>
    <col min="1" max="1" width="3.83203125" style="17" customWidth="1"/>
    <col min="2" max="2" width="5.83203125" style="17" customWidth="1"/>
    <col min="3" max="3" width="22.5" customWidth="1"/>
    <col min="4" max="4" width="22.33203125" customWidth="1"/>
    <col min="5" max="5" width="16.6640625" customWidth="1"/>
    <col min="6" max="6" width="19.83203125" customWidth="1"/>
    <col min="7" max="7" width="23" customWidth="1"/>
    <col min="8" max="8" width="19" customWidth="1"/>
    <col min="9" max="43" width="10.83203125" style="17"/>
  </cols>
  <sheetData>
    <row r="1" spans="1:10" s="17" customFormat="1"/>
    <row r="2" spans="1:10" s="17" customFormat="1"/>
    <row r="3" spans="1:10" s="17" customFormat="1" ht="29" thickBot="1">
      <c r="B3" s="18" t="s">
        <v>248</v>
      </c>
      <c r="C3" s="19"/>
      <c r="D3" s="19"/>
      <c r="E3" s="19"/>
      <c r="F3" s="19"/>
      <c r="G3" s="19"/>
      <c r="H3" s="19"/>
      <c r="I3" s="35"/>
      <c r="J3" s="35"/>
    </row>
    <row r="4" spans="1:10" s="17" customFormat="1">
      <c r="B4" s="20" t="s">
        <v>202</v>
      </c>
    </row>
    <row r="5" spans="1:10" s="17" customFormat="1">
      <c r="B5" s="20" t="s">
        <v>232</v>
      </c>
    </row>
    <row r="6" spans="1:10" s="17" customFormat="1">
      <c r="B6" s="20" t="s">
        <v>241</v>
      </c>
    </row>
    <row r="7" spans="1:10" s="17" customFormat="1"/>
    <row r="8" spans="1:10" s="17" customFormat="1"/>
    <row r="9" spans="1:10" ht="20">
      <c r="A9" s="92"/>
      <c r="B9" s="92"/>
      <c r="C9" s="93" t="s">
        <v>203</v>
      </c>
      <c r="D9" s="94"/>
      <c r="E9" s="94"/>
      <c r="F9" s="94"/>
      <c r="G9" s="94"/>
      <c r="H9" s="94"/>
    </row>
    <row r="10" spans="1:10">
      <c r="A10" s="92"/>
      <c r="B10" s="92"/>
      <c r="C10" s="95" t="s">
        <v>197</v>
      </c>
      <c r="D10" s="95" t="s">
        <v>200</v>
      </c>
      <c r="E10" s="95" t="s">
        <v>198</v>
      </c>
      <c r="F10" s="95" t="s">
        <v>182</v>
      </c>
      <c r="G10" s="95" t="s">
        <v>199</v>
      </c>
      <c r="H10" s="95" t="s">
        <v>201</v>
      </c>
    </row>
    <row r="11" spans="1:10">
      <c r="A11" s="92"/>
      <c r="B11" s="92">
        <v>1</v>
      </c>
      <c r="C11" s="96" t="s">
        <v>124</v>
      </c>
      <c r="D11" s="96" t="s">
        <v>204</v>
      </c>
      <c r="E11" s="96"/>
      <c r="F11" s="96"/>
      <c r="G11" s="96" t="s">
        <v>205</v>
      </c>
      <c r="H11" s="96"/>
    </row>
    <row r="12" spans="1:10">
      <c r="A12" s="92"/>
      <c r="B12" s="92">
        <v>2</v>
      </c>
      <c r="C12" s="96"/>
      <c r="D12" s="96"/>
      <c r="E12" s="96"/>
      <c r="F12" s="96"/>
      <c r="G12" s="96"/>
      <c r="H12" s="96"/>
    </row>
    <row r="13" spans="1:10">
      <c r="A13" s="92"/>
      <c r="B13" s="92">
        <v>3</v>
      </c>
      <c r="C13" s="96"/>
      <c r="D13" s="96"/>
      <c r="E13" s="96"/>
      <c r="F13" s="96"/>
      <c r="G13" s="96"/>
      <c r="H13" s="96"/>
    </row>
    <row r="14" spans="1:10">
      <c r="A14" s="92"/>
      <c r="B14" s="92">
        <v>4</v>
      </c>
      <c r="C14" s="96"/>
      <c r="D14" s="96"/>
      <c r="E14" s="96"/>
      <c r="F14" s="96"/>
      <c r="G14" s="96"/>
      <c r="H14" s="96"/>
    </row>
    <row r="15" spans="1:10">
      <c r="A15" s="92"/>
      <c r="B15" s="92">
        <v>5</v>
      </c>
      <c r="C15" s="96"/>
      <c r="D15" s="96"/>
      <c r="E15" s="96"/>
      <c r="F15" s="96"/>
      <c r="G15" s="96"/>
      <c r="H15" s="96"/>
    </row>
    <row r="16" spans="1:10">
      <c r="A16" s="92"/>
      <c r="B16" s="92">
        <v>6</v>
      </c>
      <c r="C16" s="96"/>
      <c r="D16" s="96"/>
      <c r="E16" s="96"/>
      <c r="F16" s="96"/>
      <c r="G16" s="96"/>
      <c r="H16" s="96"/>
    </row>
    <row r="17" spans="1:8">
      <c r="A17" s="92"/>
      <c r="B17" s="92">
        <v>7</v>
      </c>
      <c r="C17" s="96"/>
      <c r="D17" s="96"/>
      <c r="E17" s="96"/>
      <c r="F17" s="96"/>
      <c r="G17" s="96"/>
      <c r="H17" s="96"/>
    </row>
    <row r="18" spans="1:8">
      <c r="A18" s="92"/>
      <c r="B18" s="92">
        <v>8</v>
      </c>
      <c r="C18" s="96"/>
      <c r="D18" s="96"/>
      <c r="E18" s="96"/>
      <c r="F18" s="96"/>
      <c r="G18" s="96"/>
      <c r="H18" s="96"/>
    </row>
    <row r="19" spans="1:8">
      <c r="A19" s="92"/>
      <c r="B19" s="92">
        <v>9</v>
      </c>
      <c r="C19" s="96"/>
      <c r="D19" s="96"/>
      <c r="E19" s="96"/>
      <c r="F19" s="96"/>
      <c r="G19" s="96"/>
      <c r="H19" s="96"/>
    </row>
    <row r="20" spans="1:8">
      <c r="A20" s="92"/>
      <c r="B20" s="92">
        <v>10</v>
      </c>
      <c r="C20" s="96"/>
      <c r="D20" s="96"/>
      <c r="E20" s="96"/>
      <c r="F20" s="96"/>
      <c r="G20" s="96"/>
      <c r="H20" s="96"/>
    </row>
    <row r="21" spans="1:8" s="17" customFormat="1">
      <c r="A21" s="92"/>
      <c r="B21" s="92"/>
      <c r="C21" s="97"/>
      <c r="D21" s="97"/>
      <c r="E21" s="97"/>
      <c r="F21" s="97"/>
      <c r="G21" s="97"/>
      <c r="H21" s="97"/>
    </row>
    <row r="22" spans="1:8" s="17" customFormat="1">
      <c r="A22" s="92"/>
      <c r="B22" s="92"/>
      <c r="C22" s="92"/>
      <c r="D22" s="92"/>
      <c r="E22" s="92"/>
      <c r="F22" s="92"/>
      <c r="G22" s="92"/>
      <c r="H22" s="92"/>
    </row>
    <row r="23" spans="1:8" ht="20">
      <c r="A23" s="92"/>
      <c r="B23" s="92"/>
      <c r="C23" s="93" t="s">
        <v>206</v>
      </c>
      <c r="D23" s="98"/>
      <c r="E23" s="98"/>
      <c r="F23" s="98"/>
      <c r="G23" s="98"/>
      <c r="H23" s="98"/>
    </row>
    <row r="24" spans="1:8">
      <c r="A24" s="92"/>
      <c r="B24" s="92"/>
      <c r="C24" s="95" t="s">
        <v>197</v>
      </c>
      <c r="D24" s="95" t="s">
        <v>200</v>
      </c>
      <c r="E24" s="95" t="s">
        <v>198</v>
      </c>
      <c r="F24" s="95" t="s">
        <v>182</v>
      </c>
      <c r="G24" s="95" t="s">
        <v>199</v>
      </c>
      <c r="H24" s="95" t="s">
        <v>201</v>
      </c>
    </row>
    <row r="25" spans="1:8" ht="30">
      <c r="A25" s="92"/>
      <c r="B25" s="92">
        <v>1</v>
      </c>
      <c r="C25" s="96" t="s">
        <v>209</v>
      </c>
      <c r="D25" s="96" t="s">
        <v>210</v>
      </c>
      <c r="E25" s="96"/>
      <c r="F25" s="96"/>
      <c r="G25" s="96" t="s">
        <v>211</v>
      </c>
      <c r="H25" s="96"/>
    </row>
    <row r="26" spans="1:8">
      <c r="A26" s="92"/>
      <c r="B26" s="92">
        <v>2</v>
      </c>
      <c r="C26" s="96"/>
      <c r="D26" s="96"/>
      <c r="E26" s="96"/>
      <c r="F26" s="96"/>
      <c r="G26" s="96"/>
      <c r="H26" s="96"/>
    </row>
    <row r="27" spans="1:8">
      <c r="A27" s="92"/>
      <c r="B27" s="92">
        <v>3</v>
      </c>
      <c r="C27" s="96"/>
      <c r="D27" s="96"/>
      <c r="E27" s="96"/>
      <c r="F27" s="96"/>
      <c r="G27" s="96"/>
      <c r="H27" s="96"/>
    </row>
    <row r="28" spans="1:8">
      <c r="A28" s="92"/>
      <c r="B28" s="92">
        <v>4</v>
      </c>
      <c r="C28" s="96"/>
      <c r="D28" s="96"/>
      <c r="E28" s="96"/>
      <c r="F28" s="96"/>
      <c r="G28" s="96"/>
      <c r="H28" s="96"/>
    </row>
    <row r="29" spans="1:8">
      <c r="A29" s="92"/>
      <c r="B29" s="92">
        <v>5</v>
      </c>
      <c r="C29" s="96"/>
      <c r="D29" s="96"/>
      <c r="E29" s="96"/>
      <c r="F29" s="96"/>
      <c r="G29" s="96"/>
      <c r="H29" s="96"/>
    </row>
    <row r="30" spans="1:8">
      <c r="A30" s="92"/>
      <c r="B30" s="92">
        <v>6</v>
      </c>
      <c r="C30" s="96"/>
      <c r="D30" s="96"/>
      <c r="E30" s="96"/>
      <c r="F30" s="96"/>
      <c r="G30" s="96"/>
      <c r="H30" s="96"/>
    </row>
    <row r="31" spans="1:8">
      <c r="A31" s="92"/>
      <c r="B31" s="92">
        <v>7</v>
      </c>
      <c r="C31" s="96"/>
      <c r="D31" s="96"/>
      <c r="E31" s="96"/>
      <c r="F31" s="96"/>
      <c r="G31" s="96"/>
      <c r="H31" s="96"/>
    </row>
    <row r="32" spans="1:8">
      <c r="A32" s="92"/>
      <c r="B32" s="92">
        <v>8</v>
      </c>
      <c r="C32" s="96"/>
      <c r="D32" s="96"/>
      <c r="E32" s="96"/>
      <c r="F32" s="96"/>
      <c r="G32" s="96"/>
      <c r="H32" s="96"/>
    </row>
    <row r="33" spans="1:8">
      <c r="A33" s="92"/>
      <c r="B33" s="92">
        <v>9</v>
      </c>
      <c r="C33" s="96"/>
      <c r="D33" s="96"/>
      <c r="E33" s="96"/>
      <c r="F33" s="96"/>
      <c r="G33" s="96"/>
      <c r="H33" s="96"/>
    </row>
    <row r="34" spans="1:8">
      <c r="A34" s="92"/>
      <c r="B34" s="92">
        <v>10</v>
      </c>
      <c r="C34" s="96"/>
      <c r="D34" s="96"/>
      <c r="E34" s="96"/>
      <c r="F34" s="96"/>
      <c r="G34" s="96"/>
      <c r="H34" s="96"/>
    </row>
    <row r="35" spans="1:8" s="17" customFormat="1">
      <c r="A35" s="92"/>
      <c r="B35" s="92"/>
      <c r="C35" s="92"/>
      <c r="D35" s="92"/>
      <c r="E35" s="92"/>
      <c r="F35" s="92"/>
      <c r="G35" s="92"/>
      <c r="H35" s="92"/>
    </row>
    <row r="36" spans="1:8" s="17" customFormat="1">
      <c r="A36" s="92"/>
      <c r="B36" s="92"/>
      <c r="C36" s="92"/>
      <c r="D36" s="92"/>
      <c r="E36" s="92"/>
      <c r="F36" s="92"/>
      <c r="G36" s="92"/>
      <c r="H36" s="92"/>
    </row>
    <row r="37" spans="1:8" ht="20">
      <c r="A37" s="92"/>
      <c r="B37" s="92"/>
      <c r="C37" s="93" t="s">
        <v>207</v>
      </c>
      <c r="D37" s="98"/>
      <c r="E37" s="98"/>
      <c r="F37" s="98"/>
      <c r="G37" s="98"/>
      <c r="H37" s="98"/>
    </row>
    <row r="38" spans="1:8">
      <c r="A38" s="92"/>
      <c r="B38" s="92"/>
      <c r="C38" s="95" t="s">
        <v>197</v>
      </c>
      <c r="D38" s="95" t="s">
        <v>200</v>
      </c>
      <c r="E38" s="95" t="s">
        <v>198</v>
      </c>
      <c r="F38" s="95" t="s">
        <v>182</v>
      </c>
      <c r="G38" s="95" t="s">
        <v>199</v>
      </c>
      <c r="H38" s="95" t="s">
        <v>201</v>
      </c>
    </row>
    <row r="39" spans="1:8">
      <c r="A39" s="92"/>
      <c r="B39" s="92">
        <v>1</v>
      </c>
      <c r="C39" s="96"/>
      <c r="D39" s="96"/>
      <c r="E39" s="96"/>
      <c r="F39" s="96"/>
      <c r="G39" s="96"/>
      <c r="H39" s="96"/>
    </row>
    <row r="40" spans="1:8">
      <c r="A40" s="92"/>
      <c r="B40" s="92">
        <v>2</v>
      </c>
      <c r="C40" s="96"/>
      <c r="D40" s="96"/>
      <c r="E40" s="96"/>
      <c r="F40" s="96"/>
      <c r="G40" s="96"/>
      <c r="H40" s="96"/>
    </row>
    <row r="41" spans="1:8">
      <c r="A41" s="92"/>
      <c r="B41" s="92">
        <v>3</v>
      </c>
      <c r="C41" s="96"/>
      <c r="D41" s="96"/>
      <c r="E41" s="96"/>
      <c r="F41" s="96"/>
      <c r="G41" s="96"/>
      <c r="H41" s="96"/>
    </row>
    <row r="42" spans="1:8">
      <c r="A42" s="92"/>
      <c r="B42" s="92">
        <v>4</v>
      </c>
      <c r="C42" s="96"/>
      <c r="D42" s="96"/>
      <c r="E42" s="96"/>
      <c r="F42" s="96"/>
      <c r="G42" s="96"/>
      <c r="H42" s="96"/>
    </row>
    <row r="43" spans="1:8">
      <c r="A43" s="92"/>
      <c r="B43" s="92">
        <v>5</v>
      </c>
      <c r="C43" s="96"/>
      <c r="D43" s="96"/>
      <c r="E43" s="96"/>
      <c r="F43" s="96"/>
      <c r="G43" s="96"/>
      <c r="H43" s="96"/>
    </row>
    <row r="44" spans="1:8">
      <c r="A44" s="92"/>
      <c r="B44" s="92">
        <v>6</v>
      </c>
      <c r="C44" s="96"/>
      <c r="D44" s="96"/>
      <c r="E44" s="96"/>
      <c r="F44" s="96"/>
      <c r="G44" s="96"/>
      <c r="H44" s="96"/>
    </row>
    <row r="45" spans="1:8">
      <c r="A45" s="92"/>
      <c r="B45" s="92">
        <v>7</v>
      </c>
      <c r="C45" s="96"/>
      <c r="D45" s="96"/>
      <c r="E45" s="96"/>
      <c r="F45" s="96"/>
      <c r="G45" s="96"/>
      <c r="H45" s="96"/>
    </row>
    <row r="46" spans="1:8">
      <c r="A46" s="92"/>
      <c r="B46" s="92">
        <v>8</v>
      </c>
      <c r="C46" s="96"/>
      <c r="D46" s="96"/>
      <c r="E46" s="96"/>
      <c r="F46" s="96"/>
      <c r="G46" s="96"/>
      <c r="H46" s="96"/>
    </row>
    <row r="47" spans="1:8">
      <c r="A47" s="92"/>
      <c r="B47" s="92">
        <v>9</v>
      </c>
      <c r="C47" s="96"/>
      <c r="D47" s="96"/>
      <c r="E47" s="96"/>
      <c r="F47" s="96"/>
      <c r="G47" s="96"/>
      <c r="H47" s="96"/>
    </row>
    <row r="48" spans="1:8">
      <c r="A48" s="92"/>
      <c r="B48" s="92">
        <v>10</v>
      </c>
      <c r="C48" s="96"/>
      <c r="D48" s="96"/>
      <c r="E48" s="96"/>
      <c r="F48" s="96"/>
      <c r="G48" s="96"/>
      <c r="H48" s="96"/>
    </row>
    <row r="49" spans="1:8" s="17" customFormat="1">
      <c r="A49" s="92"/>
      <c r="B49" s="92"/>
      <c r="C49" s="92"/>
      <c r="D49" s="92"/>
      <c r="E49" s="92"/>
      <c r="F49" s="92"/>
      <c r="G49" s="92"/>
      <c r="H49" s="92"/>
    </row>
    <row r="50" spans="1:8" s="17" customFormat="1">
      <c r="A50" s="92"/>
      <c r="B50" s="92"/>
      <c r="C50" s="92"/>
      <c r="D50" s="92"/>
      <c r="E50" s="92"/>
      <c r="F50" s="92"/>
      <c r="G50" s="92"/>
      <c r="H50" s="92"/>
    </row>
    <row r="51" spans="1:8" ht="20">
      <c r="A51" s="92"/>
      <c r="B51" s="92"/>
      <c r="C51" s="93" t="s">
        <v>208</v>
      </c>
      <c r="D51" s="98"/>
      <c r="E51" s="98"/>
      <c r="F51" s="98"/>
      <c r="G51" s="98"/>
      <c r="H51" s="98"/>
    </row>
    <row r="52" spans="1:8">
      <c r="A52" s="92"/>
      <c r="B52" s="92"/>
      <c r="C52" s="95" t="s">
        <v>197</v>
      </c>
      <c r="D52" s="95" t="s">
        <v>200</v>
      </c>
      <c r="E52" s="95" t="s">
        <v>198</v>
      </c>
      <c r="F52" s="95" t="s">
        <v>182</v>
      </c>
      <c r="G52" s="95" t="s">
        <v>199</v>
      </c>
      <c r="H52" s="95" t="s">
        <v>201</v>
      </c>
    </row>
    <row r="53" spans="1:8">
      <c r="A53" s="92"/>
      <c r="B53" s="92">
        <v>1</v>
      </c>
      <c r="C53" s="99"/>
      <c r="D53" s="99"/>
      <c r="E53" s="99"/>
      <c r="F53" s="99"/>
      <c r="G53" s="99"/>
      <c r="H53" s="99"/>
    </row>
    <row r="54" spans="1:8">
      <c r="A54" s="92"/>
      <c r="B54" s="92">
        <v>2</v>
      </c>
      <c r="C54" s="99"/>
      <c r="D54" s="99"/>
      <c r="E54" s="99"/>
      <c r="F54" s="99"/>
      <c r="G54" s="99"/>
      <c r="H54" s="99"/>
    </row>
    <row r="55" spans="1:8">
      <c r="A55" s="92"/>
      <c r="B55" s="92">
        <v>3</v>
      </c>
      <c r="C55" s="99"/>
      <c r="D55" s="99"/>
      <c r="E55" s="99"/>
      <c r="F55" s="99"/>
      <c r="G55" s="99"/>
      <c r="H55" s="99"/>
    </row>
    <row r="56" spans="1:8">
      <c r="A56" s="92"/>
      <c r="B56" s="92">
        <v>4</v>
      </c>
      <c r="C56" s="99"/>
      <c r="D56" s="99"/>
      <c r="E56" s="99"/>
      <c r="F56" s="99"/>
      <c r="G56" s="99"/>
      <c r="H56" s="99"/>
    </row>
    <row r="57" spans="1:8">
      <c r="A57" s="92"/>
      <c r="B57" s="92">
        <v>5</v>
      </c>
      <c r="C57" s="99"/>
      <c r="D57" s="99"/>
      <c r="E57" s="99"/>
      <c r="F57" s="99"/>
      <c r="G57" s="99"/>
      <c r="H57" s="99"/>
    </row>
    <row r="58" spans="1:8">
      <c r="A58" s="92"/>
      <c r="B58" s="92">
        <v>6</v>
      </c>
      <c r="C58" s="99"/>
      <c r="D58" s="99"/>
      <c r="E58" s="99"/>
      <c r="F58" s="99"/>
      <c r="G58" s="99"/>
      <c r="H58" s="99"/>
    </row>
    <row r="59" spans="1:8">
      <c r="A59" s="92"/>
      <c r="B59" s="92">
        <v>7</v>
      </c>
      <c r="C59" s="99"/>
      <c r="D59" s="99"/>
      <c r="E59" s="99"/>
      <c r="F59" s="99"/>
      <c r="G59" s="99"/>
      <c r="H59" s="99"/>
    </row>
    <row r="60" spans="1:8">
      <c r="A60" s="92"/>
      <c r="B60" s="92">
        <v>8</v>
      </c>
      <c r="C60" s="99"/>
      <c r="D60" s="99"/>
      <c r="E60" s="99"/>
      <c r="F60" s="99"/>
      <c r="G60" s="99"/>
      <c r="H60" s="99"/>
    </row>
    <row r="61" spans="1:8">
      <c r="A61" s="92"/>
      <c r="B61" s="92">
        <v>9</v>
      </c>
      <c r="C61" s="99"/>
      <c r="D61" s="99"/>
      <c r="E61" s="99"/>
      <c r="F61" s="99"/>
      <c r="G61" s="99"/>
      <c r="H61" s="99"/>
    </row>
    <row r="62" spans="1:8">
      <c r="A62" s="92"/>
      <c r="B62" s="92">
        <v>10</v>
      </c>
      <c r="C62" s="99"/>
      <c r="D62" s="99"/>
      <c r="E62" s="99"/>
      <c r="F62" s="99"/>
      <c r="G62" s="99"/>
      <c r="H62" s="99"/>
    </row>
    <row r="63" spans="1:8" s="17" customFormat="1">
      <c r="A63" s="92"/>
      <c r="B63" s="92"/>
      <c r="C63" s="92"/>
      <c r="D63" s="92"/>
      <c r="E63" s="92"/>
      <c r="F63" s="92"/>
      <c r="G63" s="92"/>
      <c r="H63" s="92"/>
    </row>
    <row r="64" spans="1:8" s="17" customFormat="1">
      <c r="A64" s="92"/>
      <c r="B64" s="92"/>
      <c r="C64" s="92"/>
      <c r="D64" s="92"/>
      <c r="E64" s="92"/>
      <c r="F64" s="92"/>
      <c r="G64" s="92"/>
      <c r="H64" s="92"/>
    </row>
    <row r="65" spans="1:8" s="17" customFormat="1">
      <c r="A65" s="92"/>
      <c r="B65" s="92"/>
      <c r="C65" s="92"/>
      <c r="D65" s="92"/>
      <c r="E65" s="92"/>
      <c r="F65" s="92"/>
      <c r="G65" s="92"/>
      <c r="H65" s="92"/>
    </row>
    <row r="66" spans="1:8" s="17" customFormat="1">
      <c r="A66" s="92"/>
      <c r="B66" s="92"/>
      <c r="C66" s="92"/>
      <c r="D66" s="92"/>
      <c r="E66" s="92"/>
      <c r="F66" s="92"/>
      <c r="G66" s="92"/>
      <c r="H66" s="92"/>
    </row>
    <row r="67" spans="1:8" s="17" customFormat="1">
      <c r="A67" s="92"/>
      <c r="B67" s="92"/>
      <c r="C67" s="92"/>
      <c r="D67" s="92"/>
      <c r="E67" s="92"/>
      <c r="F67" s="92"/>
      <c r="G67" s="92"/>
      <c r="H67" s="92"/>
    </row>
    <row r="68" spans="1:8" s="17" customFormat="1">
      <c r="A68" s="92"/>
      <c r="B68" s="92"/>
      <c r="C68" s="92"/>
      <c r="D68" s="92"/>
      <c r="E68" s="92"/>
      <c r="F68" s="92"/>
      <c r="G68" s="92"/>
      <c r="H68" s="92"/>
    </row>
    <row r="69" spans="1:8" s="17" customFormat="1">
      <c r="A69" s="92"/>
      <c r="B69" s="92"/>
      <c r="C69" s="92"/>
      <c r="D69" s="92"/>
      <c r="E69" s="92"/>
      <c r="F69" s="92"/>
      <c r="G69" s="92"/>
      <c r="H69" s="92"/>
    </row>
    <row r="70" spans="1:8" s="17" customFormat="1">
      <c r="A70" s="92"/>
      <c r="B70" s="92"/>
      <c r="C70" s="92"/>
      <c r="D70" s="92"/>
      <c r="E70" s="92"/>
      <c r="F70" s="92"/>
      <c r="G70" s="92"/>
      <c r="H70" s="92"/>
    </row>
    <row r="71" spans="1:8" s="17" customFormat="1">
      <c r="A71" s="92"/>
      <c r="B71" s="92"/>
      <c r="C71" s="92"/>
      <c r="D71" s="92"/>
      <c r="E71" s="92"/>
      <c r="F71" s="92"/>
      <c r="G71" s="92"/>
      <c r="H71" s="92"/>
    </row>
    <row r="72" spans="1:8" s="17" customFormat="1">
      <c r="A72" s="92"/>
      <c r="B72" s="92"/>
      <c r="C72" s="92"/>
      <c r="D72" s="92"/>
      <c r="E72" s="92"/>
      <c r="F72" s="92"/>
      <c r="G72" s="92"/>
      <c r="H72" s="92"/>
    </row>
    <row r="73" spans="1:8" s="17" customFormat="1">
      <c r="A73" s="92"/>
      <c r="B73" s="92"/>
      <c r="C73" s="92"/>
      <c r="D73" s="92"/>
      <c r="E73" s="92"/>
      <c r="F73" s="92"/>
      <c r="G73" s="92"/>
      <c r="H73" s="92"/>
    </row>
    <row r="74" spans="1:8" s="17" customFormat="1">
      <c r="A74" s="92"/>
      <c r="B74" s="92"/>
      <c r="C74" s="92"/>
      <c r="D74" s="92"/>
      <c r="E74" s="92"/>
      <c r="F74" s="92"/>
      <c r="G74" s="92"/>
      <c r="H74" s="92"/>
    </row>
    <row r="75" spans="1:8" s="17" customFormat="1">
      <c r="A75" s="92"/>
      <c r="B75" s="92"/>
      <c r="C75" s="92"/>
      <c r="D75" s="92"/>
      <c r="E75" s="92"/>
      <c r="F75" s="92"/>
      <c r="G75" s="92"/>
      <c r="H75" s="92"/>
    </row>
    <row r="76" spans="1:8" s="17" customFormat="1">
      <c r="A76" s="92"/>
      <c r="B76" s="92"/>
      <c r="C76" s="92"/>
      <c r="D76" s="92"/>
      <c r="E76" s="92"/>
      <c r="F76" s="92"/>
      <c r="G76" s="92"/>
      <c r="H76" s="92"/>
    </row>
    <row r="77" spans="1:8" s="17" customFormat="1">
      <c r="A77" s="92"/>
      <c r="B77" s="92"/>
      <c r="C77" s="92"/>
      <c r="D77" s="92"/>
      <c r="E77" s="92"/>
      <c r="F77" s="92"/>
      <c r="G77" s="92"/>
      <c r="H77" s="92"/>
    </row>
    <row r="78" spans="1:8" s="17" customFormat="1">
      <c r="A78" s="92"/>
      <c r="B78" s="92"/>
      <c r="C78" s="92"/>
      <c r="D78" s="92"/>
      <c r="E78" s="92"/>
      <c r="F78" s="92"/>
      <c r="G78" s="92"/>
      <c r="H78" s="92"/>
    </row>
    <row r="79" spans="1:8" s="17" customFormat="1">
      <c r="A79" s="92"/>
      <c r="B79" s="92"/>
      <c r="C79" s="92"/>
      <c r="D79" s="92"/>
      <c r="E79" s="92"/>
      <c r="F79" s="92"/>
      <c r="G79" s="92"/>
      <c r="H79" s="92"/>
    </row>
    <row r="80" spans="1:8" s="17" customFormat="1">
      <c r="A80" s="92"/>
      <c r="B80" s="92"/>
      <c r="C80" s="92"/>
      <c r="D80" s="92"/>
      <c r="E80" s="92"/>
      <c r="F80" s="92"/>
      <c r="G80" s="92"/>
      <c r="H80" s="92"/>
    </row>
    <row r="81" spans="1:8" s="17" customFormat="1">
      <c r="A81" s="92"/>
      <c r="B81" s="92"/>
      <c r="C81" s="92"/>
      <c r="D81" s="92"/>
      <c r="E81" s="92"/>
      <c r="F81" s="92"/>
      <c r="G81" s="92"/>
      <c r="H81" s="92"/>
    </row>
    <row r="82" spans="1:8" s="17" customFormat="1">
      <c r="A82" s="92"/>
      <c r="B82" s="92"/>
      <c r="C82" s="92"/>
      <c r="D82" s="92"/>
      <c r="E82" s="92"/>
      <c r="F82" s="92"/>
      <c r="G82" s="92"/>
      <c r="H82" s="92"/>
    </row>
    <row r="83" spans="1:8" s="17" customFormat="1">
      <c r="A83" s="92"/>
      <c r="B83" s="92"/>
      <c r="C83" s="92"/>
      <c r="D83" s="92"/>
      <c r="E83" s="92"/>
      <c r="F83" s="92"/>
      <c r="G83" s="92"/>
      <c r="H83" s="92"/>
    </row>
    <row r="84" spans="1:8" s="17" customFormat="1">
      <c r="A84" s="92"/>
      <c r="B84" s="92"/>
      <c r="C84" s="92"/>
      <c r="D84" s="92"/>
      <c r="E84" s="92"/>
      <c r="F84" s="92"/>
      <c r="G84" s="92"/>
      <c r="H84" s="92"/>
    </row>
    <row r="85" spans="1:8" s="17" customFormat="1">
      <c r="A85" s="92"/>
      <c r="B85" s="92"/>
      <c r="C85" s="92"/>
      <c r="D85" s="92"/>
      <c r="E85" s="92"/>
      <c r="F85" s="92"/>
      <c r="G85" s="92"/>
      <c r="H85" s="92"/>
    </row>
    <row r="86" spans="1:8" s="17" customFormat="1">
      <c r="A86" s="92"/>
      <c r="B86" s="92"/>
      <c r="C86" s="92"/>
      <c r="D86" s="92"/>
      <c r="E86" s="92"/>
      <c r="F86" s="92"/>
      <c r="G86" s="92"/>
      <c r="H86" s="92"/>
    </row>
    <row r="87" spans="1:8" s="17" customFormat="1">
      <c r="A87" s="92"/>
      <c r="B87" s="92"/>
      <c r="C87" s="92"/>
      <c r="D87" s="92"/>
      <c r="E87" s="92"/>
      <c r="F87" s="92"/>
      <c r="G87" s="92"/>
      <c r="H87" s="92"/>
    </row>
    <row r="88" spans="1:8" s="17" customFormat="1">
      <c r="A88" s="92"/>
      <c r="B88" s="92"/>
      <c r="C88" s="92"/>
      <c r="D88" s="92"/>
      <c r="E88" s="92"/>
      <c r="F88" s="92"/>
      <c r="G88" s="92"/>
      <c r="H88" s="92"/>
    </row>
    <row r="89" spans="1:8" s="17" customFormat="1">
      <c r="A89" s="92"/>
      <c r="B89" s="92"/>
      <c r="C89" s="92"/>
      <c r="D89" s="92"/>
      <c r="E89" s="92"/>
      <c r="F89" s="92"/>
      <c r="G89" s="92"/>
      <c r="H89" s="92"/>
    </row>
    <row r="90" spans="1:8" s="17" customFormat="1">
      <c r="A90" s="92"/>
      <c r="B90" s="92"/>
      <c r="C90" s="92"/>
      <c r="D90" s="92"/>
      <c r="E90" s="92"/>
      <c r="F90" s="92"/>
      <c r="G90" s="92"/>
      <c r="H90" s="92"/>
    </row>
    <row r="91" spans="1:8" s="17" customFormat="1">
      <c r="A91" s="92"/>
      <c r="B91" s="92"/>
      <c r="C91" s="92"/>
      <c r="D91" s="92"/>
      <c r="E91" s="92"/>
      <c r="F91" s="92"/>
      <c r="G91" s="92"/>
      <c r="H91" s="92"/>
    </row>
    <row r="92" spans="1:8" s="17" customFormat="1">
      <c r="A92" s="92"/>
      <c r="B92" s="92"/>
      <c r="C92" s="92"/>
      <c r="D92" s="92"/>
      <c r="E92" s="92"/>
      <c r="F92" s="92"/>
      <c r="G92" s="92"/>
      <c r="H92" s="92"/>
    </row>
    <row r="93" spans="1:8" s="17" customFormat="1">
      <c r="A93" s="92"/>
      <c r="B93" s="92"/>
      <c r="C93" s="92"/>
      <c r="D93" s="92"/>
      <c r="E93" s="92"/>
      <c r="F93" s="92"/>
      <c r="G93" s="92"/>
      <c r="H93" s="92"/>
    </row>
    <row r="94" spans="1:8" s="17" customFormat="1">
      <c r="A94" s="92"/>
      <c r="B94" s="92"/>
      <c r="C94" s="92"/>
      <c r="D94" s="92"/>
      <c r="E94" s="92"/>
      <c r="F94" s="92"/>
      <c r="G94" s="92"/>
      <c r="H94" s="92"/>
    </row>
    <row r="95" spans="1:8" s="17" customFormat="1">
      <c r="A95" s="92"/>
      <c r="B95" s="92"/>
      <c r="C95" s="92"/>
      <c r="D95" s="92"/>
      <c r="E95" s="92"/>
      <c r="F95" s="92"/>
      <c r="G95" s="92"/>
      <c r="H95" s="92"/>
    </row>
    <row r="96" spans="1:8" s="17" customFormat="1">
      <c r="A96" s="92"/>
      <c r="B96" s="92"/>
      <c r="C96" s="92"/>
      <c r="D96" s="92"/>
      <c r="E96" s="92"/>
      <c r="F96" s="92"/>
      <c r="G96" s="92"/>
      <c r="H96" s="92"/>
    </row>
    <row r="97" spans="1:8" s="17" customFormat="1">
      <c r="A97" s="92"/>
      <c r="B97" s="92"/>
      <c r="C97" s="92"/>
      <c r="D97" s="92"/>
      <c r="E97" s="92"/>
      <c r="F97" s="92"/>
      <c r="G97" s="92"/>
      <c r="H97" s="92"/>
    </row>
    <row r="98" spans="1:8" s="17" customFormat="1">
      <c r="A98" s="92"/>
      <c r="B98" s="92"/>
      <c r="C98" s="92"/>
      <c r="D98" s="92"/>
      <c r="E98" s="92"/>
      <c r="F98" s="92"/>
      <c r="G98" s="92"/>
      <c r="H98" s="92"/>
    </row>
    <row r="99" spans="1:8" s="17" customFormat="1">
      <c r="A99" s="92"/>
      <c r="B99" s="92"/>
      <c r="C99" s="92"/>
      <c r="D99" s="92"/>
      <c r="E99" s="92"/>
      <c r="F99" s="92"/>
      <c r="G99" s="92"/>
      <c r="H99" s="92"/>
    </row>
    <row r="100" spans="1:8" s="17" customFormat="1">
      <c r="A100" s="92"/>
      <c r="B100" s="92"/>
      <c r="C100" s="92"/>
      <c r="D100" s="92"/>
      <c r="E100" s="92"/>
      <c r="F100" s="92"/>
      <c r="G100" s="92"/>
      <c r="H100" s="92"/>
    </row>
    <row r="101" spans="1:8" s="17" customFormat="1">
      <c r="A101" s="92"/>
      <c r="B101" s="92"/>
      <c r="C101" s="92"/>
      <c r="D101" s="92"/>
      <c r="E101" s="92"/>
      <c r="F101" s="92"/>
      <c r="G101" s="92"/>
      <c r="H101" s="92"/>
    </row>
    <row r="102" spans="1:8" s="17" customFormat="1">
      <c r="A102" s="92"/>
      <c r="B102" s="92"/>
      <c r="C102" s="92"/>
      <c r="D102" s="92"/>
      <c r="E102" s="92"/>
      <c r="F102" s="92"/>
      <c r="G102" s="92"/>
      <c r="H102" s="92"/>
    </row>
    <row r="103" spans="1:8" s="17" customFormat="1">
      <c r="A103" s="92"/>
      <c r="B103" s="92"/>
      <c r="C103" s="92"/>
      <c r="D103" s="92"/>
      <c r="E103" s="92"/>
      <c r="F103" s="92"/>
      <c r="G103" s="92"/>
      <c r="H103" s="92"/>
    </row>
    <row r="104" spans="1:8" s="17" customFormat="1">
      <c r="A104" s="92"/>
      <c r="B104" s="92"/>
      <c r="C104" s="92"/>
      <c r="D104" s="92"/>
      <c r="E104" s="92"/>
      <c r="F104" s="92"/>
      <c r="G104" s="92"/>
      <c r="H104" s="92"/>
    </row>
    <row r="105" spans="1:8" s="17" customFormat="1">
      <c r="A105" s="92"/>
      <c r="B105" s="92"/>
      <c r="C105" s="92"/>
      <c r="D105" s="92"/>
      <c r="E105" s="92"/>
      <c r="F105" s="92"/>
      <c r="G105" s="92"/>
      <c r="H105" s="92"/>
    </row>
    <row r="106" spans="1:8" s="17" customFormat="1">
      <c r="A106" s="92"/>
      <c r="B106" s="92"/>
      <c r="C106" s="92"/>
      <c r="D106" s="92"/>
      <c r="E106" s="92"/>
      <c r="F106" s="92"/>
      <c r="G106" s="92"/>
      <c r="H106" s="92"/>
    </row>
    <row r="107" spans="1:8" s="17" customFormat="1">
      <c r="A107" s="92"/>
      <c r="B107" s="92"/>
      <c r="C107" s="92"/>
      <c r="D107" s="92"/>
      <c r="E107" s="92"/>
      <c r="F107" s="92"/>
      <c r="G107" s="92"/>
      <c r="H107" s="92"/>
    </row>
    <row r="108" spans="1:8" s="17" customFormat="1">
      <c r="A108" s="92"/>
      <c r="B108" s="92"/>
      <c r="C108" s="92"/>
      <c r="D108" s="92"/>
      <c r="E108" s="92"/>
      <c r="F108" s="92"/>
      <c r="G108" s="92"/>
      <c r="H108" s="92"/>
    </row>
    <row r="109" spans="1:8" s="17" customFormat="1">
      <c r="A109" s="92"/>
      <c r="B109" s="92"/>
      <c r="C109" s="92"/>
      <c r="D109" s="92"/>
      <c r="E109" s="92"/>
      <c r="F109" s="92"/>
      <c r="G109" s="92"/>
      <c r="H109" s="92"/>
    </row>
    <row r="110" spans="1:8" s="17" customFormat="1">
      <c r="A110" s="92"/>
      <c r="B110" s="92"/>
      <c r="C110" s="92"/>
      <c r="D110" s="92"/>
      <c r="E110" s="92"/>
      <c r="F110" s="92"/>
      <c r="G110" s="92"/>
      <c r="H110" s="92"/>
    </row>
    <row r="111" spans="1:8" s="17" customFormat="1">
      <c r="A111" s="92"/>
      <c r="B111" s="92"/>
      <c r="C111" s="92"/>
      <c r="D111" s="92"/>
      <c r="E111" s="92"/>
      <c r="F111" s="92"/>
      <c r="G111" s="92"/>
      <c r="H111" s="92"/>
    </row>
    <row r="112" spans="1:8" s="17" customFormat="1">
      <c r="A112" s="92"/>
      <c r="B112" s="92"/>
      <c r="C112" s="92"/>
      <c r="D112" s="92"/>
      <c r="E112" s="92"/>
      <c r="F112" s="92"/>
      <c r="G112" s="92"/>
      <c r="H112" s="92"/>
    </row>
    <row r="113" spans="1:8" s="17" customFormat="1">
      <c r="A113" s="92"/>
      <c r="B113" s="92"/>
      <c r="C113" s="92"/>
      <c r="D113" s="92"/>
      <c r="E113" s="92"/>
      <c r="F113" s="92"/>
      <c r="G113" s="92"/>
      <c r="H113" s="92"/>
    </row>
    <row r="114" spans="1:8" s="17" customFormat="1">
      <c r="A114" s="92"/>
      <c r="B114" s="92"/>
      <c r="C114" s="92"/>
      <c r="D114" s="92"/>
      <c r="E114" s="92"/>
      <c r="F114" s="92"/>
      <c r="G114" s="92"/>
      <c r="H114" s="92"/>
    </row>
    <row r="115" spans="1:8" s="17" customFormat="1">
      <c r="A115" s="92"/>
      <c r="B115" s="92"/>
      <c r="C115" s="92"/>
      <c r="D115" s="92"/>
      <c r="E115" s="92"/>
      <c r="F115" s="92"/>
      <c r="G115" s="92"/>
      <c r="H115" s="92"/>
    </row>
    <row r="116" spans="1:8">
      <c r="A116" s="92"/>
      <c r="B116" s="92"/>
      <c r="C116" s="99"/>
      <c r="D116" s="99"/>
      <c r="E116" s="99"/>
      <c r="F116" s="99"/>
      <c r="G116" s="99"/>
      <c r="H116" s="99"/>
    </row>
    <row r="117" spans="1:8">
      <c r="A117" s="92"/>
      <c r="B117" s="92"/>
      <c r="C117" s="99"/>
      <c r="D117" s="99"/>
      <c r="E117" s="99"/>
      <c r="F117" s="99"/>
      <c r="G117" s="99"/>
      <c r="H117" s="99"/>
    </row>
    <row r="118" spans="1:8">
      <c r="A118" s="92"/>
      <c r="B118" s="92"/>
      <c r="C118" s="99"/>
      <c r="D118" s="99"/>
      <c r="E118" s="99"/>
      <c r="F118" s="99"/>
      <c r="G118" s="99"/>
      <c r="H118" s="99"/>
    </row>
    <row r="119" spans="1:8">
      <c r="A119" s="92"/>
      <c r="B119" s="92"/>
      <c r="C119" s="99"/>
      <c r="D119" s="99"/>
      <c r="E119" s="99"/>
      <c r="F119" s="99"/>
      <c r="G119" s="99"/>
      <c r="H119" s="99"/>
    </row>
    <row r="120" spans="1:8">
      <c r="A120" s="92"/>
      <c r="B120" s="92"/>
      <c r="C120" s="99"/>
      <c r="D120" s="99"/>
      <c r="E120" s="99"/>
      <c r="F120" s="99"/>
      <c r="G120" s="99"/>
      <c r="H120" s="99"/>
    </row>
    <row r="121" spans="1:8">
      <c r="A121" s="92"/>
      <c r="B121" s="92"/>
      <c r="C121" s="99"/>
      <c r="D121" s="99"/>
      <c r="E121" s="99"/>
      <c r="F121" s="99"/>
      <c r="G121" s="99"/>
      <c r="H121" s="99"/>
    </row>
    <row r="122" spans="1:8">
      <c r="A122" s="92"/>
      <c r="B122" s="92"/>
      <c r="C122" s="99"/>
      <c r="D122" s="99"/>
      <c r="E122" s="99"/>
      <c r="F122" s="99"/>
      <c r="G122" s="99"/>
      <c r="H122" s="99"/>
    </row>
    <row r="123" spans="1:8">
      <c r="A123" s="92"/>
      <c r="B123" s="92"/>
      <c r="C123" s="99"/>
      <c r="D123" s="99"/>
      <c r="E123" s="99"/>
      <c r="F123" s="99"/>
      <c r="G123" s="99"/>
      <c r="H123" s="99"/>
    </row>
    <row r="124" spans="1:8">
      <c r="A124" s="92"/>
      <c r="B124" s="92"/>
      <c r="C124" s="99"/>
      <c r="D124" s="99"/>
      <c r="E124" s="99"/>
      <c r="F124" s="99"/>
      <c r="G124" s="99"/>
      <c r="H124" s="99"/>
    </row>
    <row r="125" spans="1:8">
      <c r="A125" s="92"/>
      <c r="B125" s="92"/>
      <c r="C125" s="99"/>
      <c r="D125" s="99"/>
      <c r="E125" s="99"/>
      <c r="F125" s="99"/>
      <c r="G125" s="99"/>
      <c r="H125" s="99"/>
    </row>
    <row r="126" spans="1:8">
      <c r="A126" s="92"/>
      <c r="B126" s="92"/>
      <c r="C126" s="99"/>
      <c r="D126" s="99"/>
      <c r="E126" s="99"/>
      <c r="F126" s="99"/>
      <c r="G126" s="99"/>
      <c r="H126" s="99"/>
    </row>
    <row r="127" spans="1:8">
      <c r="A127" s="92"/>
      <c r="B127" s="92"/>
      <c r="C127" s="99"/>
      <c r="D127" s="99"/>
      <c r="E127" s="99"/>
      <c r="F127" s="99"/>
      <c r="G127" s="99"/>
      <c r="H127" s="99"/>
    </row>
    <row r="128" spans="1:8">
      <c r="A128" s="92"/>
      <c r="B128" s="92"/>
      <c r="C128" s="99"/>
      <c r="D128" s="99"/>
      <c r="E128" s="99"/>
      <c r="F128" s="99"/>
      <c r="G128" s="99"/>
      <c r="H128" s="99"/>
    </row>
    <row r="129" spans="1:8">
      <c r="A129" s="92"/>
      <c r="B129" s="92"/>
      <c r="C129" s="99"/>
      <c r="D129" s="99"/>
      <c r="E129" s="99"/>
      <c r="F129" s="99"/>
      <c r="G129" s="99"/>
      <c r="H129" s="99"/>
    </row>
    <row r="130" spans="1:8">
      <c r="A130" s="92"/>
      <c r="B130" s="92"/>
      <c r="C130" s="99"/>
      <c r="D130" s="99"/>
      <c r="E130" s="99"/>
      <c r="F130" s="99"/>
      <c r="G130" s="99"/>
      <c r="H130" s="99"/>
    </row>
    <row r="131" spans="1:8">
      <c r="A131" s="92"/>
      <c r="B131" s="92"/>
      <c r="C131" s="99"/>
      <c r="D131" s="99"/>
      <c r="E131" s="99"/>
      <c r="F131" s="99"/>
      <c r="G131" s="99"/>
      <c r="H131" s="99"/>
    </row>
    <row r="132" spans="1:8">
      <c r="A132" s="92"/>
      <c r="B132" s="92"/>
      <c r="C132" s="99"/>
      <c r="D132" s="99"/>
      <c r="E132" s="99"/>
      <c r="F132" s="99"/>
      <c r="G132" s="99"/>
      <c r="H132" s="99"/>
    </row>
    <row r="133" spans="1:8">
      <c r="A133" s="92"/>
      <c r="B133" s="92"/>
      <c r="C133" s="99"/>
      <c r="D133" s="99"/>
      <c r="E133" s="99"/>
      <c r="F133" s="99"/>
      <c r="G133" s="99"/>
      <c r="H133" s="99"/>
    </row>
    <row r="134" spans="1:8">
      <c r="A134" s="92"/>
      <c r="B134" s="92"/>
      <c r="C134" s="99"/>
      <c r="D134" s="99"/>
      <c r="E134" s="99"/>
      <c r="F134" s="99"/>
      <c r="G134" s="99"/>
      <c r="H134" s="99"/>
    </row>
    <row r="135" spans="1:8">
      <c r="A135" s="92"/>
      <c r="B135" s="92"/>
      <c r="C135" s="99"/>
      <c r="D135" s="99"/>
      <c r="E135" s="99"/>
      <c r="F135" s="99"/>
      <c r="G135" s="99"/>
      <c r="H135" s="99"/>
    </row>
    <row r="136" spans="1:8">
      <c r="A136" s="92"/>
      <c r="B136" s="92"/>
      <c r="C136" s="99"/>
      <c r="D136" s="99"/>
      <c r="E136" s="99"/>
      <c r="F136" s="99"/>
      <c r="G136" s="99"/>
      <c r="H136" s="99"/>
    </row>
    <row r="137" spans="1:8">
      <c r="A137" s="92"/>
      <c r="B137" s="92"/>
      <c r="C137" s="99"/>
      <c r="D137" s="99"/>
      <c r="E137" s="99"/>
      <c r="F137" s="99"/>
      <c r="G137" s="99"/>
      <c r="H137" s="99"/>
    </row>
    <row r="138" spans="1:8">
      <c r="A138" s="92"/>
      <c r="B138" s="92"/>
      <c r="C138" s="99"/>
      <c r="D138" s="99"/>
      <c r="E138" s="99"/>
      <c r="F138" s="99"/>
      <c r="G138" s="99"/>
      <c r="H138" s="99"/>
    </row>
    <row r="139" spans="1:8">
      <c r="A139" s="92"/>
      <c r="B139" s="92"/>
      <c r="C139" s="99"/>
      <c r="D139" s="99"/>
      <c r="E139" s="99"/>
      <c r="F139" s="99"/>
      <c r="G139" s="99"/>
      <c r="H139" s="99"/>
    </row>
    <row r="140" spans="1:8">
      <c r="A140" s="92"/>
      <c r="B140" s="92"/>
      <c r="C140" s="99"/>
      <c r="D140" s="99"/>
      <c r="E140" s="99"/>
      <c r="F140" s="99"/>
      <c r="G140" s="99"/>
      <c r="H140" s="99"/>
    </row>
    <row r="141" spans="1:8">
      <c r="A141" s="92"/>
      <c r="B141" s="92"/>
      <c r="C141" s="99"/>
      <c r="D141" s="99"/>
      <c r="E141" s="99"/>
      <c r="F141" s="99"/>
      <c r="G141" s="99"/>
      <c r="H141" s="99"/>
    </row>
    <row r="142" spans="1:8">
      <c r="A142" s="92"/>
      <c r="B142" s="92"/>
      <c r="C142" s="99"/>
      <c r="D142" s="99"/>
      <c r="E142" s="99"/>
      <c r="F142" s="99"/>
      <c r="G142" s="99"/>
      <c r="H142" s="99"/>
    </row>
    <row r="143" spans="1:8">
      <c r="A143" s="92"/>
      <c r="B143" s="92"/>
      <c r="C143" s="99"/>
      <c r="D143" s="99"/>
      <c r="E143" s="99"/>
      <c r="F143" s="99"/>
      <c r="G143" s="99"/>
      <c r="H143" s="99"/>
    </row>
    <row r="144" spans="1:8">
      <c r="A144" s="92"/>
      <c r="B144" s="92"/>
      <c r="C144" s="99"/>
      <c r="D144" s="99"/>
      <c r="E144" s="99"/>
      <c r="F144" s="99"/>
      <c r="G144" s="99"/>
      <c r="H144" s="99"/>
    </row>
    <row r="145" spans="1:8">
      <c r="A145" s="92"/>
      <c r="B145" s="92"/>
      <c r="C145" s="99"/>
      <c r="D145" s="99"/>
      <c r="E145" s="99"/>
      <c r="F145" s="99"/>
      <c r="G145" s="99"/>
      <c r="H145" s="99"/>
    </row>
    <row r="146" spans="1:8">
      <c r="A146" s="92"/>
      <c r="B146" s="92"/>
      <c r="C146" s="99"/>
      <c r="D146" s="99"/>
      <c r="E146" s="99"/>
      <c r="F146" s="99"/>
      <c r="G146" s="99"/>
      <c r="H146" s="99"/>
    </row>
    <row r="147" spans="1:8">
      <c r="A147" s="92"/>
      <c r="B147" s="92"/>
      <c r="C147" s="99"/>
      <c r="D147" s="99"/>
      <c r="E147" s="99"/>
      <c r="F147" s="99"/>
      <c r="G147" s="99"/>
      <c r="H147" s="99"/>
    </row>
    <row r="148" spans="1:8">
      <c r="A148" s="92"/>
      <c r="B148" s="92"/>
      <c r="C148" s="99"/>
      <c r="D148" s="99"/>
      <c r="E148" s="99"/>
      <c r="F148" s="99"/>
      <c r="G148" s="99"/>
      <c r="H148" s="99"/>
    </row>
    <row r="149" spans="1:8">
      <c r="A149" s="92"/>
      <c r="B149" s="92"/>
      <c r="C149" s="99"/>
      <c r="D149" s="99"/>
      <c r="E149" s="99"/>
      <c r="F149" s="99"/>
      <c r="G149" s="99"/>
      <c r="H149" s="99"/>
    </row>
    <row r="150" spans="1:8">
      <c r="A150" s="92"/>
      <c r="B150" s="92"/>
      <c r="C150" s="99"/>
      <c r="D150" s="99"/>
      <c r="E150" s="99"/>
      <c r="F150" s="99"/>
      <c r="G150" s="99"/>
      <c r="H150" s="99"/>
    </row>
    <row r="151" spans="1:8">
      <c r="A151" s="92"/>
      <c r="B151" s="92"/>
      <c r="C151" s="99"/>
      <c r="D151" s="99"/>
      <c r="E151" s="99"/>
      <c r="F151" s="99"/>
      <c r="G151" s="99"/>
      <c r="H151" s="99"/>
    </row>
    <row r="152" spans="1:8">
      <c r="A152" s="92"/>
      <c r="B152" s="92"/>
      <c r="C152" s="99"/>
      <c r="D152" s="99"/>
      <c r="E152" s="99"/>
      <c r="F152" s="99"/>
      <c r="G152" s="99"/>
      <c r="H152" s="99"/>
    </row>
    <row r="153" spans="1:8">
      <c r="A153" s="92"/>
      <c r="B153" s="92"/>
      <c r="C153" s="99"/>
      <c r="D153" s="99"/>
      <c r="E153" s="99"/>
      <c r="F153" s="99"/>
      <c r="G153" s="99"/>
      <c r="H153" s="99"/>
    </row>
    <row r="154" spans="1:8">
      <c r="A154" s="92"/>
      <c r="B154" s="92"/>
      <c r="C154" s="99"/>
      <c r="D154" s="99"/>
      <c r="E154" s="99"/>
      <c r="F154" s="99"/>
      <c r="G154" s="99"/>
      <c r="H154" s="99"/>
    </row>
    <row r="155" spans="1:8">
      <c r="A155" s="92"/>
      <c r="B155" s="92"/>
      <c r="C155" s="99"/>
      <c r="D155" s="99"/>
      <c r="E155" s="99"/>
      <c r="F155" s="99"/>
      <c r="G155" s="99"/>
      <c r="H155" s="99"/>
    </row>
    <row r="156" spans="1:8">
      <c r="A156" s="92"/>
      <c r="B156" s="92"/>
      <c r="C156" s="99"/>
      <c r="D156" s="99"/>
      <c r="E156" s="99"/>
      <c r="F156" s="99"/>
      <c r="G156" s="99"/>
      <c r="H156" s="99"/>
    </row>
    <row r="157" spans="1:8">
      <c r="A157" s="92"/>
      <c r="B157" s="92"/>
      <c r="C157" s="99"/>
      <c r="D157" s="99"/>
      <c r="E157" s="99"/>
      <c r="F157" s="99"/>
      <c r="G157" s="99"/>
      <c r="H157" s="99"/>
    </row>
    <row r="158" spans="1:8">
      <c r="A158" s="92"/>
      <c r="B158" s="92"/>
      <c r="C158" s="99"/>
      <c r="D158" s="99"/>
      <c r="E158" s="99"/>
      <c r="F158" s="99"/>
      <c r="G158" s="99"/>
      <c r="H158" s="99"/>
    </row>
  </sheetData>
  <sheetProtection selectLockedCells="1"/>
  <customSheetViews>
    <customSheetView guid="{51FCE5CA-1B61-844F-AA9C-D6E98DAC67BA}">
      <selection activeCell="H13" sqref="H13"/>
      <pageSetup orientation="portrait" horizontalDpi="4294967292" verticalDpi="4294967292"/>
    </customSheetView>
    <customSheetView guid="{A5A21450-EBC8-B142-9E2A-6F5522B4DA41}" topLeftCell="A36">
      <selection activeCell="J18" sqref="J18"/>
      <pageSetup orientation="portrait" horizontalDpi="4294967292" verticalDpi="4294967292"/>
    </customSheetView>
  </customSheetView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0"/>
  <sheetViews>
    <sheetView showGridLines="0" workbookViewId="0">
      <selection activeCell="J58" sqref="J58"/>
    </sheetView>
  </sheetViews>
  <sheetFormatPr baseColWidth="10" defaultRowHeight="15" x14ac:dyDescent="0"/>
  <cols>
    <col min="1" max="1" width="4.1640625" customWidth="1"/>
    <col min="2" max="2" width="12.5" bestFit="1" customWidth="1"/>
    <col min="3" max="3" width="23.1640625" customWidth="1"/>
    <col min="4" max="4" width="12.6640625" customWidth="1"/>
    <col min="5" max="5" width="13" customWidth="1"/>
    <col min="6" max="6" width="11.83203125" bestFit="1" customWidth="1"/>
    <col min="7" max="7" width="12.83203125" bestFit="1" customWidth="1"/>
    <col min="8" max="8" width="11" bestFit="1" customWidth="1"/>
    <col min="9" max="9" width="3.1640625" customWidth="1"/>
    <col min="10" max="10" width="21.33203125" customWidth="1"/>
    <col min="28" max="28" width="12" customWidth="1"/>
  </cols>
  <sheetData>
    <row r="1" spans="1:19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9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9" ht="29" thickBot="1">
      <c r="A3" s="49"/>
      <c r="B3" s="50" t="s">
        <v>288</v>
      </c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9">
      <c r="A4" s="49"/>
      <c r="B4" s="52" t="s">
        <v>297</v>
      </c>
      <c r="C4" s="49"/>
      <c r="D4" s="49"/>
      <c r="E4" s="52"/>
      <c r="F4" s="49"/>
      <c r="G4" s="49"/>
      <c r="H4" s="49"/>
      <c r="I4" s="49"/>
      <c r="J4" s="49"/>
      <c r="K4" s="49"/>
      <c r="L4" s="49"/>
      <c r="M4" s="49"/>
    </row>
    <row r="5" spans="1:19">
      <c r="A5" s="49"/>
      <c r="B5" s="52" t="s">
        <v>298</v>
      </c>
      <c r="C5" s="49"/>
      <c r="D5" s="49"/>
      <c r="E5" s="52"/>
      <c r="F5" s="49"/>
      <c r="G5" s="49"/>
      <c r="H5" s="49"/>
      <c r="I5" s="49"/>
      <c r="J5" s="49"/>
      <c r="K5" s="49"/>
      <c r="L5" s="49"/>
      <c r="M5" s="49"/>
    </row>
    <row r="6" spans="1:19">
      <c r="A6" s="49"/>
      <c r="B6" s="52" t="s">
        <v>299</v>
      </c>
      <c r="C6" s="52"/>
      <c r="D6" s="49"/>
      <c r="E6" s="52"/>
      <c r="F6" s="49"/>
      <c r="G6" s="49"/>
      <c r="H6" s="49"/>
      <c r="I6" s="49"/>
      <c r="J6" s="49"/>
      <c r="K6" s="49"/>
      <c r="L6" s="49"/>
      <c r="M6" s="49"/>
    </row>
    <row r="10" spans="1:19" ht="20">
      <c r="B10" s="21" t="s">
        <v>46</v>
      </c>
      <c r="C10" s="16" t="s">
        <v>163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9" ht="12" customHeight="1">
      <c r="B11" s="21"/>
      <c r="C11" s="6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9">
      <c r="C12" t="s">
        <v>279</v>
      </c>
    </row>
    <row r="13" spans="1:19">
      <c r="C13" s="80" t="s">
        <v>300</v>
      </c>
      <c r="D13" s="5"/>
      <c r="S13" s="5"/>
    </row>
    <row r="14" spans="1:19">
      <c r="K14" s="4"/>
      <c r="R14" s="4"/>
    </row>
    <row r="15" spans="1:19">
      <c r="C15" s="85">
        <f>'3a. Overall Campaign Budget'!D9</f>
        <v>1000</v>
      </c>
      <c r="D15" t="s">
        <v>301</v>
      </c>
    </row>
    <row r="16" spans="1:19">
      <c r="C16" s="103">
        <v>70</v>
      </c>
      <c r="D16" t="s">
        <v>302</v>
      </c>
    </row>
    <row r="17" spans="2:8">
      <c r="C17" s="1">
        <f>C15/C16</f>
        <v>14.285714285714286</v>
      </c>
      <c r="D17" t="s">
        <v>164</v>
      </c>
    </row>
    <row r="19" spans="2:8">
      <c r="D19" s="58" t="s">
        <v>105</v>
      </c>
      <c r="E19" s="59"/>
      <c r="F19" s="59"/>
      <c r="G19" s="59"/>
      <c r="H19" s="59"/>
    </row>
    <row r="20" spans="2:8">
      <c r="F20" s="104" t="s">
        <v>108</v>
      </c>
      <c r="G20" s="104" t="s">
        <v>107</v>
      </c>
      <c r="H20" s="104" t="s">
        <v>106</v>
      </c>
    </row>
    <row r="21" spans="2:8">
      <c r="E21" s="10" t="s">
        <v>284</v>
      </c>
      <c r="F21" s="56">
        <v>0.1</v>
      </c>
      <c r="G21" s="56">
        <v>0.05</v>
      </c>
      <c r="H21" s="56">
        <v>2.5000000000000001E-2</v>
      </c>
    </row>
    <row r="22" spans="2:8">
      <c r="E22" s="10" t="s">
        <v>104</v>
      </c>
      <c r="F22" s="1">
        <f>ROUNDUP($C$17/F21,0)</f>
        <v>143</v>
      </c>
      <c r="G22" s="1">
        <f>ROUNDUP($C$17/G21,0)</f>
        <v>286</v>
      </c>
      <c r="H22" s="1">
        <f>ROUNDUP($C$17/H21,0)</f>
        <v>572</v>
      </c>
    </row>
    <row r="24" spans="2:8">
      <c r="D24" s="135" t="str">
        <f>CONCATENATE("The estimated number of unique campaign visitors, to help ensure you reach your goal, is between ","",F22," and ",H22," people. ")</f>
        <v xml:space="preserve">The estimated number of unique campaign visitors, to help ensure you reach your goal, is between 143 and 572 people. </v>
      </c>
      <c r="E24" s="135"/>
      <c r="F24" s="135"/>
      <c r="G24" s="135"/>
      <c r="H24" s="135"/>
    </row>
    <row r="25" spans="2:8">
      <c r="D25" s="135"/>
      <c r="E25" s="135"/>
      <c r="F25" s="135"/>
      <c r="G25" s="135"/>
      <c r="H25" s="135"/>
    </row>
    <row r="26" spans="2:8">
      <c r="D26" s="135"/>
      <c r="E26" s="135"/>
      <c r="F26" s="135"/>
      <c r="G26" s="135"/>
      <c r="H26" s="135"/>
    </row>
    <row r="27" spans="2:8">
      <c r="D27" s="57"/>
      <c r="E27" s="57"/>
      <c r="F27" s="57"/>
      <c r="G27" s="57"/>
      <c r="H27" s="57"/>
    </row>
    <row r="28" spans="2:8">
      <c r="D28" s="57"/>
      <c r="E28" s="57"/>
      <c r="F28" s="57"/>
      <c r="G28" s="57"/>
      <c r="H28" s="57"/>
    </row>
    <row r="29" spans="2:8">
      <c r="D29" s="57"/>
      <c r="E29" s="57"/>
      <c r="F29" s="57"/>
      <c r="G29" s="57"/>
      <c r="H29" s="57"/>
    </row>
    <row r="30" spans="2:8">
      <c r="B30" s="2" t="s">
        <v>115</v>
      </c>
      <c r="D30" s="57"/>
      <c r="E30" s="57"/>
      <c r="F30" s="57"/>
      <c r="G30" s="57"/>
      <c r="H30" s="57"/>
    </row>
    <row r="31" spans="2:8">
      <c r="B31" s="2" t="s">
        <v>144</v>
      </c>
      <c r="D31" s="57"/>
      <c r="E31" s="57"/>
      <c r="F31" s="57"/>
      <c r="G31" s="57"/>
      <c r="H31" s="57"/>
    </row>
    <row r="32" spans="2:8">
      <c r="B32" s="2" t="s">
        <v>145</v>
      </c>
      <c r="D32" s="57"/>
      <c r="E32" s="57"/>
      <c r="F32" s="57"/>
      <c r="G32" s="57"/>
      <c r="H32" s="57"/>
    </row>
    <row r="34" spans="2:15" ht="20">
      <c r="B34" s="21" t="s">
        <v>47</v>
      </c>
      <c r="C34" s="16" t="s">
        <v>285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6" spans="2:15">
      <c r="C36" t="s">
        <v>286</v>
      </c>
    </row>
    <row r="37" spans="2:15">
      <c r="C37" s="136" t="s">
        <v>303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</row>
    <row r="38" spans="2:15"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</row>
    <row r="41" spans="2:15">
      <c r="D41" s="54" t="s">
        <v>110</v>
      </c>
      <c r="E41" s="54"/>
      <c r="F41" s="54"/>
      <c r="G41" s="54"/>
      <c r="H41" s="55"/>
      <c r="K41" s="54" t="s">
        <v>111</v>
      </c>
      <c r="L41" s="55"/>
      <c r="M41" s="55"/>
      <c r="N41" s="55"/>
      <c r="O41" s="55"/>
    </row>
    <row r="43" spans="2:15">
      <c r="C43" s="4"/>
      <c r="D43" s="4" t="s">
        <v>0</v>
      </c>
      <c r="E43" s="4" t="s">
        <v>1</v>
      </c>
      <c r="F43" s="4" t="s">
        <v>101</v>
      </c>
      <c r="G43" s="4" t="s">
        <v>100</v>
      </c>
      <c r="H43" s="4" t="s">
        <v>6</v>
      </c>
      <c r="K43" s="4" t="str">
        <f>D43</f>
        <v>Facebook</v>
      </c>
      <c r="L43" s="4" t="str">
        <f t="shared" ref="L43:O43" si="0">E43</f>
        <v>Twitter</v>
      </c>
      <c r="M43" s="4" t="str">
        <f>G43</f>
        <v>Email list</v>
      </c>
      <c r="N43" s="4" t="s">
        <v>6</v>
      </c>
      <c r="O43" s="4" t="str">
        <f t="shared" si="0"/>
        <v>Other</v>
      </c>
    </row>
    <row r="44" spans="2:15">
      <c r="C44" s="100" t="s">
        <v>95</v>
      </c>
      <c r="D44" s="100">
        <v>500</v>
      </c>
      <c r="E44" s="100">
        <v>300</v>
      </c>
      <c r="F44" s="100">
        <v>500</v>
      </c>
      <c r="G44" s="100">
        <v>100</v>
      </c>
      <c r="H44" s="100">
        <v>20</v>
      </c>
      <c r="J44" s="100" t="s">
        <v>307</v>
      </c>
      <c r="K44" s="100">
        <v>1000</v>
      </c>
      <c r="L44" s="100">
        <v>1000</v>
      </c>
      <c r="M44" s="100">
        <v>1000</v>
      </c>
      <c r="N44" s="100">
        <v>0</v>
      </c>
      <c r="O44" s="100">
        <v>0</v>
      </c>
    </row>
    <row r="45" spans="2:15">
      <c r="C45" s="100" t="s">
        <v>96</v>
      </c>
      <c r="D45" s="100">
        <v>250</v>
      </c>
      <c r="E45" s="100">
        <v>100</v>
      </c>
      <c r="F45" s="100">
        <v>250</v>
      </c>
      <c r="G45" s="100">
        <v>100</v>
      </c>
      <c r="H45" s="100">
        <v>20</v>
      </c>
      <c r="J45" s="100" t="s">
        <v>116</v>
      </c>
      <c r="K45" s="100">
        <v>500</v>
      </c>
      <c r="L45" s="100">
        <v>500</v>
      </c>
      <c r="M45" s="100">
        <v>500</v>
      </c>
      <c r="N45" s="100">
        <v>0</v>
      </c>
      <c r="O45" s="100">
        <v>0</v>
      </c>
    </row>
    <row r="46" spans="2:15">
      <c r="C46" s="100" t="s">
        <v>97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J46" s="100" t="s">
        <v>117</v>
      </c>
      <c r="K46" s="100">
        <v>500</v>
      </c>
      <c r="L46" s="100">
        <v>500</v>
      </c>
      <c r="M46" s="100">
        <v>500</v>
      </c>
      <c r="N46" s="100">
        <v>0</v>
      </c>
      <c r="O46" s="100">
        <v>0</v>
      </c>
    </row>
    <row r="47" spans="2:15">
      <c r="C47" s="100" t="s">
        <v>98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J47" s="100" t="s">
        <v>118</v>
      </c>
      <c r="K47" s="100">
        <v>500</v>
      </c>
      <c r="L47" s="100">
        <v>500</v>
      </c>
      <c r="M47" s="100">
        <v>500</v>
      </c>
      <c r="N47" s="100">
        <v>0</v>
      </c>
      <c r="O47" s="100">
        <v>0</v>
      </c>
    </row>
    <row r="48" spans="2:15">
      <c r="C48" s="10" t="s">
        <v>99</v>
      </c>
      <c r="D48">
        <f>SUM(D44:D47)</f>
        <v>750</v>
      </c>
      <c r="E48" s="6">
        <f>SUM(E44:E47)</f>
        <v>400</v>
      </c>
      <c r="F48">
        <f>SUM(F44:F47)</f>
        <v>750</v>
      </c>
      <c r="G48">
        <f t="shared" ref="G48:H48" si="1">SUM(G44:G47)</f>
        <v>200</v>
      </c>
      <c r="H48">
        <f t="shared" si="1"/>
        <v>40</v>
      </c>
      <c r="J48" s="10" t="s">
        <v>99</v>
      </c>
      <c r="K48">
        <f>SUM(K44:K47)</f>
        <v>2500</v>
      </c>
      <c r="L48" s="6">
        <f>SUM(L44:L47)</f>
        <v>2500</v>
      </c>
      <c r="M48">
        <f>SUM(M44:M47)</f>
        <v>2500</v>
      </c>
      <c r="N48">
        <f t="shared" ref="N48" si="2">SUM(N44:N47)</f>
        <v>0</v>
      </c>
      <c r="O48">
        <f t="shared" ref="O48" si="3">SUM(O44:O47)</f>
        <v>0</v>
      </c>
    </row>
    <row r="49" spans="2:15">
      <c r="C49" s="10" t="s">
        <v>102</v>
      </c>
      <c r="D49" s="101">
        <v>0.1</v>
      </c>
      <c r="E49" s="101">
        <v>0.06</v>
      </c>
      <c r="F49" s="101">
        <v>0.05</v>
      </c>
      <c r="G49" s="101">
        <v>0.05</v>
      </c>
      <c r="H49" s="101">
        <v>0.1</v>
      </c>
      <c r="J49" s="10" t="s">
        <v>102</v>
      </c>
      <c r="K49" s="101">
        <v>0.04</v>
      </c>
      <c r="L49" s="101">
        <v>0.04</v>
      </c>
      <c r="M49" s="101">
        <v>0.05</v>
      </c>
      <c r="N49" s="101">
        <v>0.05</v>
      </c>
      <c r="O49" s="101">
        <v>0.05</v>
      </c>
    </row>
    <row r="50" spans="2:15">
      <c r="C50" s="10" t="s">
        <v>103</v>
      </c>
      <c r="D50" s="7">
        <f>D48*D49</f>
        <v>75</v>
      </c>
      <c r="E50" s="7">
        <f>E48*E49</f>
        <v>24</v>
      </c>
      <c r="F50" s="7">
        <f>F48*F49</f>
        <v>37.5</v>
      </c>
      <c r="G50" s="7">
        <f>G48*G49</f>
        <v>10</v>
      </c>
      <c r="H50" s="7">
        <f>H48*H49</f>
        <v>4</v>
      </c>
      <c r="J50" s="10" t="s">
        <v>103</v>
      </c>
      <c r="K50" s="7">
        <f>K48*K49</f>
        <v>100</v>
      </c>
      <c r="L50" s="7">
        <f>L48*L49</f>
        <v>100</v>
      </c>
      <c r="M50" s="7">
        <f>M48*M49</f>
        <v>125</v>
      </c>
      <c r="N50" s="7">
        <f>N48*N49</f>
        <v>0</v>
      </c>
      <c r="O50" s="7">
        <f>O48*O49</f>
        <v>0</v>
      </c>
    </row>
    <row r="54" spans="2:15">
      <c r="D54" s="8" t="s">
        <v>237</v>
      </c>
      <c r="E54" s="9">
        <f>SUM(D50:H50, K50:O50)</f>
        <v>475.5</v>
      </c>
    </row>
    <row r="55" spans="2:15">
      <c r="C55" s="4"/>
      <c r="D55" s="12" t="s">
        <v>133</v>
      </c>
      <c r="E55" s="62">
        <f>E54/$G$22</f>
        <v>1.6625874125874125</v>
      </c>
      <c r="F55" s="15" t="str">
        <f>CONCATENATE("Assuming a medium backer converstion rate of ",$G$21*100,"%")</f>
        <v>Assuming a medium backer converstion rate of 5%</v>
      </c>
    </row>
    <row r="58" spans="2:15" ht="20">
      <c r="B58" s="21" t="s">
        <v>48</v>
      </c>
      <c r="C58" s="16" t="s">
        <v>109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60" spans="2:15">
      <c r="C60" t="s">
        <v>233</v>
      </c>
    </row>
    <row r="61" spans="2:15">
      <c r="C61" t="s">
        <v>296</v>
      </c>
    </row>
    <row r="63" spans="2:15">
      <c r="D63" s="54" t="s">
        <v>112</v>
      </c>
      <c r="E63" s="54"/>
      <c r="F63" s="54"/>
      <c r="G63" s="54"/>
      <c r="H63" s="55"/>
      <c r="K63" s="54" t="s">
        <v>113</v>
      </c>
      <c r="L63" s="55"/>
      <c r="M63" s="55"/>
      <c r="N63" s="55"/>
      <c r="O63" s="55"/>
    </row>
    <row r="65" spans="3:15">
      <c r="D65" s="4" t="s">
        <v>0</v>
      </c>
      <c r="E65" s="4" t="s">
        <v>1</v>
      </c>
      <c r="F65" s="4" t="s">
        <v>101</v>
      </c>
      <c r="G65" s="4" t="s">
        <v>131</v>
      </c>
      <c r="H65" s="4" t="s">
        <v>6</v>
      </c>
      <c r="J65" s="48"/>
      <c r="K65" s="53" t="s">
        <v>0</v>
      </c>
      <c r="L65" s="53" t="s">
        <v>1</v>
      </c>
      <c r="M65" s="53" t="s">
        <v>100</v>
      </c>
      <c r="N65" s="53" t="s">
        <v>6</v>
      </c>
      <c r="O65" s="53" t="s">
        <v>6</v>
      </c>
    </row>
    <row r="66" spans="3:15">
      <c r="C66" s="100" t="s">
        <v>2</v>
      </c>
      <c r="D66" s="100">
        <v>500</v>
      </c>
      <c r="E66" s="100">
        <v>500</v>
      </c>
      <c r="F66" s="100">
        <v>250</v>
      </c>
      <c r="G66" s="100">
        <v>50</v>
      </c>
      <c r="H66" s="100">
        <v>0</v>
      </c>
      <c r="I66" s="99"/>
      <c r="J66" s="100" t="s">
        <v>119</v>
      </c>
      <c r="K66" s="100">
        <v>1000</v>
      </c>
      <c r="L66" s="100">
        <v>1000</v>
      </c>
      <c r="M66" s="100">
        <v>1000</v>
      </c>
      <c r="N66" s="100">
        <v>0</v>
      </c>
      <c r="O66" s="100">
        <v>0</v>
      </c>
    </row>
    <row r="67" spans="3:15">
      <c r="C67" s="100" t="s">
        <v>3</v>
      </c>
      <c r="D67" s="100">
        <v>500</v>
      </c>
      <c r="E67" s="100">
        <v>500</v>
      </c>
      <c r="F67" s="100">
        <v>250</v>
      </c>
      <c r="G67" s="100">
        <v>50</v>
      </c>
      <c r="H67" s="100">
        <v>0</v>
      </c>
      <c r="I67" s="99"/>
      <c r="J67" s="100" t="s">
        <v>120</v>
      </c>
      <c r="K67" s="100">
        <v>1000</v>
      </c>
      <c r="L67" s="100">
        <v>1000</v>
      </c>
      <c r="M67" s="100">
        <v>1000</v>
      </c>
      <c r="N67" s="100">
        <v>0</v>
      </c>
      <c r="O67" s="100">
        <v>0</v>
      </c>
    </row>
    <row r="68" spans="3:15">
      <c r="C68" s="100" t="s">
        <v>7</v>
      </c>
      <c r="D68" s="100">
        <v>500</v>
      </c>
      <c r="E68" s="100">
        <v>500</v>
      </c>
      <c r="F68" s="100">
        <v>250</v>
      </c>
      <c r="G68" s="100">
        <v>50</v>
      </c>
      <c r="H68" s="100">
        <v>0</v>
      </c>
      <c r="I68" s="99"/>
      <c r="J68" s="100" t="s">
        <v>121</v>
      </c>
      <c r="K68" s="100">
        <v>500</v>
      </c>
      <c r="L68" s="100">
        <v>500</v>
      </c>
      <c r="M68" s="100">
        <v>500</v>
      </c>
      <c r="N68" s="100">
        <v>0</v>
      </c>
      <c r="O68" s="100">
        <v>0</v>
      </c>
    </row>
    <row r="69" spans="3:15">
      <c r="C69" s="100" t="s">
        <v>8</v>
      </c>
      <c r="D69" s="100">
        <v>500</v>
      </c>
      <c r="E69" s="100">
        <v>500</v>
      </c>
      <c r="F69" s="100">
        <v>250</v>
      </c>
      <c r="G69" s="100">
        <v>50</v>
      </c>
      <c r="H69" s="100">
        <v>0</v>
      </c>
      <c r="I69" s="99"/>
      <c r="J69" s="100" t="s">
        <v>122</v>
      </c>
      <c r="K69" s="100">
        <v>500</v>
      </c>
      <c r="L69" s="100">
        <v>500</v>
      </c>
      <c r="M69" s="100">
        <v>500</v>
      </c>
      <c r="N69" s="100">
        <v>0</v>
      </c>
      <c r="O69" s="100">
        <v>0</v>
      </c>
    </row>
    <row r="70" spans="3:15">
      <c r="C70" s="100" t="s">
        <v>9</v>
      </c>
      <c r="D70" s="100">
        <v>500</v>
      </c>
      <c r="E70" s="100">
        <v>500</v>
      </c>
      <c r="F70" s="100">
        <v>250</v>
      </c>
      <c r="G70" s="100">
        <v>50</v>
      </c>
      <c r="H70" s="100">
        <v>0</v>
      </c>
      <c r="I70" s="99"/>
      <c r="J70" s="100" t="s">
        <v>123</v>
      </c>
      <c r="K70" s="100">
        <v>500</v>
      </c>
      <c r="L70" s="100">
        <v>500</v>
      </c>
      <c r="M70" s="100">
        <v>500</v>
      </c>
      <c r="N70" s="100">
        <v>0</v>
      </c>
      <c r="O70" s="100">
        <v>0</v>
      </c>
    </row>
    <row r="71" spans="3:15">
      <c r="C71" s="100" t="s">
        <v>124</v>
      </c>
      <c r="D71" s="100">
        <v>1000</v>
      </c>
      <c r="E71" s="100">
        <v>1000</v>
      </c>
      <c r="F71" s="100">
        <v>1000</v>
      </c>
      <c r="G71" s="100">
        <v>0</v>
      </c>
      <c r="H71" s="100">
        <v>0</v>
      </c>
      <c r="I71" s="99"/>
      <c r="J71" s="100" t="s">
        <v>146</v>
      </c>
      <c r="K71" s="100">
        <v>500</v>
      </c>
      <c r="L71" s="100">
        <v>500</v>
      </c>
      <c r="M71" s="100">
        <v>250</v>
      </c>
      <c r="N71" s="100">
        <v>50</v>
      </c>
      <c r="O71" s="100">
        <v>0</v>
      </c>
    </row>
    <row r="72" spans="3:15">
      <c r="C72" s="100" t="s">
        <v>125</v>
      </c>
      <c r="D72" s="100">
        <v>1000</v>
      </c>
      <c r="E72" s="100">
        <v>1000</v>
      </c>
      <c r="F72" s="100">
        <v>1000</v>
      </c>
      <c r="G72" s="100">
        <v>0</v>
      </c>
      <c r="H72" s="100">
        <v>0</v>
      </c>
      <c r="I72" s="99"/>
      <c r="J72" s="100" t="s">
        <v>147</v>
      </c>
      <c r="K72" s="100">
        <v>500</v>
      </c>
      <c r="L72" s="100">
        <v>500</v>
      </c>
      <c r="M72" s="100">
        <v>250</v>
      </c>
      <c r="N72" s="100">
        <v>50</v>
      </c>
      <c r="O72" s="100">
        <v>0</v>
      </c>
    </row>
    <row r="73" spans="3:15">
      <c r="C73" s="100" t="s">
        <v>126</v>
      </c>
      <c r="D73" s="100">
        <v>1000</v>
      </c>
      <c r="E73" s="100">
        <v>1000</v>
      </c>
      <c r="F73" s="100">
        <v>1000</v>
      </c>
      <c r="G73" s="100">
        <v>0</v>
      </c>
      <c r="H73" s="100">
        <v>0</v>
      </c>
      <c r="I73" s="99"/>
      <c r="J73" s="100" t="s">
        <v>148</v>
      </c>
      <c r="K73" s="100">
        <v>500</v>
      </c>
      <c r="L73" s="100">
        <v>500</v>
      </c>
      <c r="M73" s="100">
        <v>250</v>
      </c>
      <c r="N73" s="100">
        <v>50</v>
      </c>
      <c r="O73" s="100">
        <v>0</v>
      </c>
    </row>
    <row r="74" spans="3:15">
      <c r="C74" s="100" t="s">
        <v>127</v>
      </c>
      <c r="D74" s="100">
        <v>500</v>
      </c>
      <c r="E74" s="100">
        <v>500</v>
      </c>
      <c r="F74" s="100">
        <v>500</v>
      </c>
      <c r="G74" s="100">
        <v>0</v>
      </c>
      <c r="H74" s="100">
        <v>0</v>
      </c>
      <c r="I74" s="99"/>
      <c r="J74" s="100" t="s">
        <v>149</v>
      </c>
      <c r="K74" s="100">
        <v>500</v>
      </c>
      <c r="L74" s="100">
        <v>500</v>
      </c>
      <c r="M74" s="100">
        <v>250</v>
      </c>
      <c r="N74" s="100">
        <v>50</v>
      </c>
      <c r="O74" s="100">
        <v>0</v>
      </c>
    </row>
    <row r="75" spans="3:15">
      <c r="C75" s="100" t="s">
        <v>128</v>
      </c>
      <c r="D75" s="100">
        <v>500</v>
      </c>
      <c r="E75" s="100">
        <v>500</v>
      </c>
      <c r="F75" s="100">
        <v>500</v>
      </c>
      <c r="G75" s="100">
        <v>0</v>
      </c>
      <c r="H75" s="100">
        <v>0</v>
      </c>
      <c r="I75" s="99"/>
      <c r="J75" s="100" t="s">
        <v>150</v>
      </c>
      <c r="K75" s="100">
        <v>500</v>
      </c>
      <c r="L75" s="100">
        <v>500</v>
      </c>
      <c r="M75" s="100">
        <v>250</v>
      </c>
      <c r="N75" s="100">
        <v>50</v>
      </c>
      <c r="O75" s="100">
        <v>0</v>
      </c>
    </row>
    <row r="76" spans="3:15">
      <c r="C76" s="10" t="s">
        <v>99</v>
      </c>
      <c r="D76">
        <f>SUM(D66:D75)</f>
        <v>6500</v>
      </c>
      <c r="E76">
        <f>SUM(E66:E75)</f>
        <v>6500</v>
      </c>
      <c r="F76">
        <f>SUM(F66:F75)</f>
        <v>5250</v>
      </c>
      <c r="G76">
        <f>SUM(G66:G75)</f>
        <v>250</v>
      </c>
      <c r="H76">
        <f>SUM(H66:H75)</f>
        <v>0</v>
      </c>
      <c r="J76" s="10" t="s">
        <v>99</v>
      </c>
      <c r="K76">
        <f>SUM(K66:K75)</f>
        <v>6000</v>
      </c>
      <c r="L76">
        <f>SUM(L66:L75)</f>
        <v>6000</v>
      </c>
      <c r="M76">
        <f>SUM(M66:M75)</f>
        <v>4750</v>
      </c>
      <c r="N76">
        <f>SUM(N66:N75)</f>
        <v>250</v>
      </c>
      <c r="O76">
        <f>SUM(O66:O75)</f>
        <v>0</v>
      </c>
    </row>
    <row r="77" spans="3:15">
      <c r="C77" s="10" t="s">
        <v>102</v>
      </c>
      <c r="D77" s="101">
        <v>0.04</v>
      </c>
      <c r="E77" s="101">
        <v>0.02</v>
      </c>
      <c r="F77" s="101">
        <v>0.02</v>
      </c>
      <c r="G77" s="101">
        <v>0.02</v>
      </c>
      <c r="H77" s="101">
        <v>0.02</v>
      </c>
      <c r="J77" s="10" t="s">
        <v>102</v>
      </c>
      <c r="K77" s="101">
        <v>0.04</v>
      </c>
      <c r="L77" s="101">
        <v>0.02</v>
      </c>
      <c r="M77" s="101">
        <v>0.02</v>
      </c>
      <c r="N77" s="101">
        <v>0.02</v>
      </c>
      <c r="O77" s="101">
        <v>0.02</v>
      </c>
    </row>
    <row r="78" spans="3:15">
      <c r="C78" s="10" t="s">
        <v>103</v>
      </c>
      <c r="D78" s="7">
        <f>D76*D77</f>
        <v>260</v>
      </c>
      <c r="E78" s="7">
        <f>E76*E77</f>
        <v>130</v>
      </c>
      <c r="F78" s="7">
        <f>F76*F77</f>
        <v>105</v>
      </c>
      <c r="G78" s="7">
        <f>G76*G77</f>
        <v>5</v>
      </c>
      <c r="H78" s="7">
        <f>H76*H77</f>
        <v>0</v>
      </c>
      <c r="J78" s="10" t="s">
        <v>103</v>
      </c>
      <c r="K78" s="7">
        <f>K76*K77</f>
        <v>240</v>
      </c>
      <c r="L78" s="7">
        <f>L76*L77</f>
        <v>120</v>
      </c>
      <c r="M78" s="7">
        <f>M76*M77</f>
        <v>95</v>
      </c>
      <c r="N78" s="7">
        <f>N76*N77</f>
        <v>5</v>
      </c>
      <c r="O78" s="7">
        <f>O76*O77</f>
        <v>0</v>
      </c>
    </row>
    <row r="80" spans="3:15">
      <c r="D80" s="10"/>
    </row>
    <row r="81" spans="2:15">
      <c r="C81" s="11"/>
      <c r="D81" s="60" t="s">
        <v>236</v>
      </c>
      <c r="E81" s="61">
        <f>SUM(D78:H78, K78:O78)</f>
        <v>960</v>
      </c>
    </row>
    <row r="82" spans="2:15">
      <c r="D82" s="10" t="s">
        <v>132</v>
      </c>
      <c r="E82" s="3">
        <f>E81/$G$22</f>
        <v>3.3566433566433567</v>
      </c>
      <c r="F82" s="15" t="str">
        <f>F55</f>
        <v>Assuming a medium backer converstion rate of 5%</v>
      </c>
    </row>
    <row r="83" spans="2:15">
      <c r="D83" s="12" t="s">
        <v>238</v>
      </c>
      <c r="E83" s="63">
        <f>E81+E54</f>
        <v>1435.5</v>
      </c>
      <c r="F83" s="15"/>
    </row>
    <row r="84" spans="2:15">
      <c r="D84" s="12" t="s">
        <v>133</v>
      </c>
      <c r="E84" s="62">
        <f>E83/$G$22</f>
        <v>5.0192307692307692</v>
      </c>
      <c r="F84" s="15" t="str">
        <f>F55</f>
        <v>Assuming a medium backer converstion rate of 5%</v>
      </c>
    </row>
    <row r="86" spans="2:15" ht="20">
      <c r="B86" s="21" t="s">
        <v>49</v>
      </c>
      <c r="C86" s="16" t="s">
        <v>114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8" spans="2:15">
      <c r="C88" t="s">
        <v>234</v>
      </c>
    </row>
    <row r="89" spans="2:15">
      <c r="C89" t="s">
        <v>235</v>
      </c>
    </row>
    <row r="92" spans="2:15">
      <c r="D92" s="64" t="s">
        <v>4</v>
      </c>
      <c r="E92" s="64"/>
      <c r="F92" s="64"/>
      <c r="G92" s="5"/>
      <c r="H92" s="5"/>
    </row>
    <row r="93" spans="2:15">
      <c r="D93" t="s">
        <v>5</v>
      </c>
      <c r="E93" t="s">
        <v>129</v>
      </c>
      <c r="F93" t="s">
        <v>130</v>
      </c>
    </row>
    <row r="94" spans="2:15">
      <c r="C94" s="100" t="s">
        <v>134</v>
      </c>
      <c r="D94" s="130">
        <v>10000</v>
      </c>
      <c r="E94" s="102">
        <v>0.02</v>
      </c>
      <c r="F94">
        <f>D94*E94</f>
        <v>200</v>
      </c>
    </row>
    <row r="95" spans="2:15">
      <c r="C95" s="100" t="s">
        <v>135</v>
      </c>
      <c r="D95" s="100">
        <v>1</v>
      </c>
      <c r="E95" s="102">
        <v>0.01</v>
      </c>
      <c r="F95">
        <f t="shared" ref="F95:F103" si="4">D95*E95</f>
        <v>0.01</v>
      </c>
    </row>
    <row r="96" spans="2:15">
      <c r="C96" s="100" t="s">
        <v>136</v>
      </c>
      <c r="D96" s="100">
        <v>1</v>
      </c>
      <c r="E96" s="102">
        <v>0.01</v>
      </c>
      <c r="F96">
        <f t="shared" si="4"/>
        <v>0.01</v>
      </c>
    </row>
    <row r="97" spans="3:6">
      <c r="C97" s="100" t="s">
        <v>137</v>
      </c>
      <c r="D97" s="100">
        <v>1</v>
      </c>
      <c r="E97" s="102">
        <v>0.01</v>
      </c>
      <c r="F97">
        <f t="shared" si="4"/>
        <v>0.01</v>
      </c>
    </row>
    <row r="98" spans="3:6">
      <c r="C98" s="100" t="s">
        <v>138</v>
      </c>
      <c r="D98" s="100">
        <v>1</v>
      </c>
      <c r="E98" s="102">
        <v>0.01</v>
      </c>
      <c r="F98">
        <f t="shared" si="4"/>
        <v>0.01</v>
      </c>
    </row>
    <row r="99" spans="3:6">
      <c r="C99" s="100" t="s">
        <v>139</v>
      </c>
      <c r="D99" s="100">
        <v>1</v>
      </c>
      <c r="E99" s="102">
        <v>0.01</v>
      </c>
      <c r="F99">
        <f t="shared" si="4"/>
        <v>0.01</v>
      </c>
    </row>
    <row r="100" spans="3:6">
      <c r="C100" s="100" t="s">
        <v>140</v>
      </c>
      <c r="D100" s="100">
        <v>1</v>
      </c>
      <c r="E100" s="102">
        <v>0.01</v>
      </c>
      <c r="F100">
        <f t="shared" si="4"/>
        <v>0.01</v>
      </c>
    </row>
    <row r="101" spans="3:6">
      <c r="C101" s="100" t="s">
        <v>141</v>
      </c>
      <c r="D101" s="100">
        <v>1</v>
      </c>
      <c r="E101" s="102">
        <v>0.01</v>
      </c>
      <c r="F101">
        <f t="shared" si="4"/>
        <v>0.01</v>
      </c>
    </row>
    <row r="102" spans="3:6">
      <c r="C102" s="100" t="s">
        <v>142</v>
      </c>
      <c r="D102" s="100">
        <v>1</v>
      </c>
      <c r="E102" s="102">
        <v>0.01</v>
      </c>
      <c r="F102">
        <f t="shared" si="4"/>
        <v>0.01</v>
      </c>
    </row>
    <row r="103" spans="3:6">
      <c r="C103" s="100" t="s">
        <v>143</v>
      </c>
      <c r="D103" s="100">
        <v>1</v>
      </c>
      <c r="E103" s="102">
        <v>0.01</v>
      </c>
      <c r="F103">
        <f t="shared" si="4"/>
        <v>0.01</v>
      </c>
    </row>
    <row r="107" spans="3:6">
      <c r="D107" s="60" t="s">
        <v>287</v>
      </c>
      <c r="E107" s="61">
        <f>SUM(F94:F103)</f>
        <v>200.08999999999992</v>
      </c>
    </row>
    <row r="108" spans="3:6">
      <c r="D108" s="10" t="s">
        <v>132</v>
      </c>
      <c r="E108" s="3">
        <f>E107/$G$22</f>
        <v>0.69961538461538431</v>
      </c>
      <c r="F108" s="15" t="str">
        <f>F55</f>
        <v>Assuming a medium backer converstion rate of 5%</v>
      </c>
    </row>
    <row r="109" spans="3:6">
      <c r="D109" s="12" t="s">
        <v>238</v>
      </c>
      <c r="E109" s="63">
        <f>SUM(E83+E107)</f>
        <v>1635.59</v>
      </c>
      <c r="F109" s="15"/>
    </row>
    <row r="110" spans="3:6">
      <c r="D110" s="12" t="s">
        <v>133</v>
      </c>
      <c r="E110" s="62">
        <f>E109/$G$22</f>
        <v>5.7188461538461537</v>
      </c>
      <c r="F110" s="15" t="str">
        <f>F55</f>
        <v>Assuming a medium backer converstion rate of 5%</v>
      </c>
    </row>
  </sheetData>
  <sheetProtection selectLockedCells="1"/>
  <customSheetViews>
    <customSheetView guid="{51FCE5CA-1B61-844F-AA9C-D6E98DAC67BA}" showGridLines="0">
      <selection activeCell="K26" sqref="K26"/>
      <pageSetup orientation="portrait" horizontalDpi="4294967292" verticalDpi="4294967292"/>
    </customSheetView>
    <customSheetView guid="{A5A21450-EBC8-B142-9E2A-6F5522B4DA41}" topLeftCell="A95">
      <selection activeCell="H125" sqref="H125"/>
      <pageSetup orientation="portrait" horizontalDpi="4294967292" verticalDpi="4294967292"/>
    </customSheetView>
  </customSheetViews>
  <mergeCells count="2">
    <mergeCell ref="D24:H26"/>
    <mergeCell ref="C37:O38"/>
  </mergeCells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2"/>
  <sheetViews>
    <sheetView zoomScale="75" zoomScaleNormal="75" zoomScalePageLayoutView="75" workbookViewId="0">
      <selection activeCell="J21" sqref="J21"/>
    </sheetView>
  </sheetViews>
  <sheetFormatPr baseColWidth="10" defaultRowHeight="20" x14ac:dyDescent="0"/>
  <cols>
    <col min="1" max="1" width="3.6640625" style="17" customWidth="1"/>
    <col min="3" max="3" width="19.6640625" style="76" customWidth="1"/>
    <col min="4" max="5" width="24" customWidth="1"/>
    <col min="6" max="6" width="19.6640625" customWidth="1"/>
    <col min="7" max="10" width="24" customWidth="1"/>
    <col min="11" max="54" width="10.83203125" style="17"/>
  </cols>
  <sheetData>
    <row r="1" spans="1:54" s="17" customFormat="1">
      <c r="C1" s="76"/>
    </row>
    <row r="2" spans="1:54" s="17" customFormat="1">
      <c r="C2" s="76"/>
    </row>
    <row r="3" spans="1:54" s="17" customFormat="1" ht="29" thickBot="1">
      <c r="B3" s="18" t="s">
        <v>93</v>
      </c>
      <c r="C3" s="77"/>
      <c r="D3" s="19"/>
      <c r="E3" s="19"/>
      <c r="F3" s="19"/>
      <c r="G3" s="19"/>
      <c r="H3" s="19"/>
      <c r="I3" s="19"/>
      <c r="J3" s="19"/>
      <c r="K3" s="35"/>
      <c r="L3" s="35"/>
      <c r="M3" s="35"/>
      <c r="N3" s="35"/>
    </row>
    <row r="4" spans="1:54" s="17" customFormat="1">
      <c r="B4" s="20" t="s">
        <v>195</v>
      </c>
      <c r="C4" s="78"/>
      <c r="F4" s="20"/>
    </row>
    <row r="5" spans="1:54" s="17" customFormat="1">
      <c r="B5" s="20" t="s">
        <v>216</v>
      </c>
      <c r="C5" s="78"/>
      <c r="F5" s="20"/>
    </row>
    <row r="6" spans="1:54" s="17" customFormat="1">
      <c r="B6" s="20" t="s">
        <v>215</v>
      </c>
      <c r="C6" s="76"/>
    </row>
    <row r="7" spans="1:54" s="17" customFormat="1">
      <c r="C7" s="76"/>
    </row>
    <row r="8" spans="1:54" s="17" customFormat="1">
      <c r="C8" s="76"/>
    </row>
    <row r="9" spans="1:54" s="99" customFormat="1" ht="21" thickBot="1">
      <c r="A9" s="92"/>
      <c r="B9" s="92"/>
      <c r="C9" s="127"/>
      <c r="D9" s="98" t="s">
        <v>156</v>
      </c>
      <c r="E9" s="98" t="s">
        <v>157</v>
      </c>
      <c r="F9" s="98" t="s">
        <v>158</v>
      </c>
      <c r="G9" s="98" t="s">
        <v>159</v>
      </c>
      <c r="H9" s="98" t="s">
        <v>160</v>
      </c>
      <c r="I9" s="98" t="s">
        <v>161</v>
      </c>
      <c r="J9" s="98" t="s">
        <v>162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</row>
    <row r="10" spans="1:54" s="99" customFormat="1" ht="31" customHeight="1">
      <c r="A10" s="92"/>
      <c r="B10" s="137" t="s">
        <v>151</v>
      </c>
      <c r="C10" s="105" t="s">
        <v>182</v>
      </c>
      <c r="D10" s="106"/>
      <c r="E10" s="107" t="s">
        <v>193</v>
      </c>
      <c r="F10" s="107" t="s">
        <v>193</v>
      </c>
      <c r="G10" s="107" t="s">
        <v>192</v>
      </c>
      <c r="H10" s="107"/>
      <c r="I10" s="107"/>
      <c r="J10" s="107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</row>
    <row r="11" spans="1:54" s="99" customFormat="1" ht="46" customHeight="1">
      <c r="A11" s="92"/>
      <c r="B11" s="137"/>
      <c r="C11" s="108" t="s">
        <v>183</v>
      </c>
      <c r="D11" s="109" t="s">
        <v>189</v>
      </c>
      <c r="E11" s="110"/>
      <c r="F11" s="110" t="s">
        <v>190</v>
      </c>
      <c r="G11" s="110" t="s">
        <v>191</v>
      </c>
      <c r="H11" s="110"/>
      <c r="I11" s="110"/>
      <c r="J11" s="110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</row>
    <row r="12" spans="1:54" s="99" customFormat="1" ht="47" customHeight="1">
      <c r="A12" s="92"/>
      <c r="B12" s="137"/>
      <c r="C12" s="111" t="s">
        <v>184</v>
      </c>
      <c r="D12" s="112"/>
      <c r="E12" s="113"/>
      <c r="F12" s="113"/>
      <c r="G12" s="96"/>
      <c r="H12" s="113" t="s">
        <v>289</v>
      </c>
      <c r="I12" s="113"/>
      <c r="J12" s="113" t="s">
        <v>196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</row>
    <row r="13" spans="1:54" s="99" customFormat="1" ht="32" customHeight="1">
      <c r="A13" s="92"/>
      <c r="B13" s="137"/>
      <c r="C13" s="114" t="s">
        <v>6</v>
      </c>
      <c r="D13" s="115"/>
      <c r="E13" s="116"/>
      <c r="F13" s="116"/>
      <c r="G13" s="116"/>
      <c r="H13" s="116" t="s">
        <v>212</v>
      </c>
      <c r="I13" s="116" t="s">
        <v>213</v>
      </c>
      <c r="J13" s="116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</row>
    <row r="14" spans="1:54" s="99" customFormat="1" ht="20" customHeight="1">
      <c r="A14" s="92"/>
      <c r="B14" s="137"/>
      <c r="C14" s="117" t="s">
        <v>185</v>
      </c>
      <c r="D14" s="118" t="s">
        <v>186</v>
      </c>
      <c r="E14" s="119"/>
      <c r="F14" s="119"/>
      <c r="G14" s="119" t="s">
        <v>187</v>
      </c>
      <c r="H14" s="119"/>
      <c r="I14" s="119"/>
      <c r="J14" s="119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</row>
    <row r="15" spans="1:54" s="99" customFormat="1" ht="21" customHeight="1" thickBot="1">
      <c r="A15" s="92"/>
      <c r="B15" s="137"/>
      <c r="C15" s="120" t="s">
        <v>188</v>
      </c>
      <c r="D15" s="121"/>
      <c r="E15" s="122"/>
      <c r="F15" s="122"/>
      <c r="G15" s="122"/>
      <c r="H15" s="122"/>
      <c r="I15" s="122" t="s">
        <v>194</v>
      </c>
      <c r="J15" s="12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</row>
    <row r="16" spans="1:54" s="92" customFormat="1" ht="21" thickBot="1">
      <c r="B16" s="128"/>
      <c r="C16" s="120"/>
      <c r="D16" s="123"/>
      <c r="E16" s="123"/>
      <c r="F16" s="123"/>
      <c r="G16" s="123"/>
      <c r="H16" s="123"/>
      <c r="I16" s="123"/>
      <c r="J16" s="123"/>
    </row>
    <row r="17" spans="1:54" s="99" customFormat="1" ht="20" customHeight="1">
      <c r="A17" s="92"/>
      <c r="B17" s="137" t="s">
        <v>152</v>
      </c>
      <c r="C17" s="105" t="s">
        <v>182</v>
      </c>
      <c r="D17" s="106"/>
      <c r="E17" s="107"/>
      <c r="F17" s="107"/>
      <c r="G17" s="107"/>
      <c r="H17" s="107"/>
      <c r="I17" s="107"/>
      <c r="J17" s="107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</row>
    <row r="18" spans="1:54" s="99" customFormat="1" ht="20" customHeight="1">
      <c r="A18" s="92"/>
      <c r="B18" s="137"/>
      <c r="C18" s="108" t="s">
        <v>183</v>
      </c>
      <c r="D18" s="109"/>
      <c r="E18" s="110"/>
      <c r="F18" s="110"/>
      <c r="G18" s="110"/>
      <c r="H18" s="110"/>
      <c r="I18" s="110"/>
      <c r="J18" s="110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</row>
    <row r="19" spans="1:54" s="99" customFormat="1" ht="20" customHeight="1">
      <c r="A19" s="92"/>
      <c r="B19" s="137"/>
      <c r="C19" s="111" t="s">
        <v>184</v>
      </c>
      <c r="D19" s="112"/>
      <c r="E19" s="113"/>
      <c r="F19" s="113"/>
      <c r="G19" s="113"/>
      <c r="H19" s="113"/>
      <c r="I19" s="113"/>
      <c r="J19" s="113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</row>
    <row r="20" spans="1:54" s="99" customFormat="1" ht="20" customHeight="1">
      <c r="A20" s="92"/>
      <c r="B20" s="137"/>
      <c r="C20" s="114" t="s">
        <v>6</v>
      </c>
      <c r="D20" s="115"/>
      <c r="E20" s="116"/>
      <c r="F20" s="116"/>
      <c r="G20" s="116"/>
      <c r="H20" s="116"/>
      <c r="I20" s="116"/>
      <c r="J20" s="116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</row>
    <row r="21" spans="1:54" s="99" customFormat="1" ht="20" customHeight="1">
      <c r="A21" s="92"/>
      <c r="B21" s="137"/>
      <c r="C21" s="117" t="s">
        <v>185</v>
      </c>
      <c r="D21" s="118"/>
      <c r="E21" s="119"/>
      <c r="F21" s="119"/>
      <c r="G21" s="119"/>
      <c r="H21" s="119"/>
      <c r="I21" s="119"/>
      <c r="J21" s="119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</row>
    <row r="22" spans="1:54" s="99" customFormat="1" ht="21" customHeight="1" thickBot="1">
      <c r="A22" s="92"/>
      <c r="B22" s="137"/>
      <c r="C22" s="120" t="s">
        <v>188</v>
      </c>
      <c r="D22" s="121"/>
      <c r="E22" s="122"/>
      <c r="F22" s="122"/>
      <c r="G22" s="122"/>
      <c r="H22" s="122"/>
      <c r="I22" s="122"/>
      <c r="J22" s="12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</row>
    <row r="23" spans="1:54" s="92" customFormat="1" ht="21" thickBot="1">
      <c r="B23" s="128"/>
      <c r="C23" s="120"/>
      <c r="D23" s="123"/>
      <c r="E23" s="123"/>
      <c r="F23" s="123"/>
      <c r="G23" s="123"/>
      <c r="H23" s="123"/>
      <c r="I23" s="123"/>
      <c r="J23" s="123"/>
    </row>
    <row r="24" spans="1:54" s="99" customFormat="1" ht="20" customHeight="1">
      <c r="A24" s="92"/>
      <c r="B24" s="137" t="s">
        <v>153</v>
      </c>
      <c r="C24" s="105" t="s">
        <v>182</v>
      </c>
      <c r="D24" s="106"/>
      <c r="E24" s="107"/>
      <c r="F24" s="107"/>
      <c r="G24" s="107"/>
      <c r="H24" s="107"/>
      <c r="I24" s="107"/>
      <c r="J24" s="107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</row>
    <row r="25" spans="1:54" s="99" customFormat="1" ht="20" customHeight="1">
      <c r="A25" s="92"/>
      <c r="B25" s="137"/>
      <c r="C25" s="108" t="s">
        <v>183</v>
      </c>
      <c r="D25" s="109"/>
      <c r="E25" s="110"/>
      <c r="F25" s="110"/>
      <c r="G25" s="110"/>
      <c r="H25" s="110"/>
      <c r="I25" s="110"/>
      <c r="J25" s="110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</row>
    <row r="26" spans="1:54" s="99" customFormat="1" ht="20" customHeight="1">
      <c r="A26" s="92"/>
      <c r="B26" s="137"/>
      <c r="C26" s="111" t="s">
        <v>184</v>
      </c>
      <c r="D26" s="112"/>
      <c r="E26" s="113"/>
      <c r="F26" s="113"/>
      <c r="G26" s="113"/>
      <c r="H26" s="113"/>
      <c r="I26" s="113"/>
      <c r="J26" s="113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</row>
    <row r="27" spans="1:54" s="99" customFormat="1" ht="20" customHeight="1">
      <c r="A27" s="92"/>
      <c r="B27" s="137"/>
      <c r="C27" s="114" t="s">
        <v>6</v>
      </c>
      <c r="D27" s="115"/>
      <c r="E27" s="116"/>
      <c r="F27" s="116"/>
      <c r="G27" s="116"/>
      <c r="H27" s="116"/>
      <c r="I27" s="116"/>
      <c r="J27" s="116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</row>
    <row r="28" spans="1:54" s="99" customFormat="1" ht="20" customHeight="1">
      <c r="A28" s="92"/>
      <c r="B28" s="137"/>
      <c r="C28" s="117" t="s">
        <v>185</v>
      </c>
      <c r="D28" s="118"/>
      <c r="E28" s="119"/>
      <c r="F28" s="119"/>
      <c r="G28" s="119"/>
      <c r="H28" s="119"/>
      <c r="I28" s="119"/>
      <c r="J28" s="119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</row>
    <row r="29" spans="1:54" s="99" customFormat="1" ht="21" customHeight="1" thickBot="1">
      <c r="A29" s="92"/>
      <c r="B29" s="137"/>
      <c r="C29" s="120" t="s">
        <v>188</v>
      </c>
      <c r="D29" s="121"/>
      <c r="E29" s="122"/>
      <c r="F29" s="122"/>
      <c r="G29" s="122"/>
      <c r="H29" s="122"/>
      <c r="I29" s="122"/>
      <c r="J29" s="12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</row>
    <row r="30" spans="1:54" s="92" customFormat="1" ht="21" thickBot="1">
      <c r="B30" s="128"/>
      <c r="C30" s="124"/>
      <c r="D30" s="125"/>
      <c r="E30" s="125"/>
      <c r="F30" s="125"/>
      <c r="G30" s="125"/>
      <c r="H30" s="125"/>
      <c r="I30" s="125"/>
      <c r="J30" s="125"/>
    </row>
    <row r="31" spans="1:54" s="99" customFormat="1" ht="20" customHeight="1">
      <c r="A31" s="92"/>
      <c r="B31" s="137" t="s">
        <v>154</v>
      </c>
      <c r="C31" s="105" t="s">
        <v>182</v>
      </c>
      <c r="D31" s="106"/>
      <c r="E31" s="107"/>
      <c r="F31" s="107"/>
      <c r="G31" s="107"/>
      <c r="H31" s="107"/>
      <c r="I31" s="107"/>
      <c r="J31" s="107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</row>
    <row r="32" spans="1:54" s="99" customFormat="1" ht="20" customHeight="1">
      <c r="A32" s="92"/>
      <c r="B32" s="137"/>
      <c r="C32" s="108" t="s">
        <v>183</v>
      </c>
      <c r="D32" s="109"/>
      <c r="E32" s="110"/>
      <c r="F32" s="110"/>
      <c r="G32" s="110"/>
      <c r="H32" s="110"/>
      <c r="I32" s="110"/>
      <c r="J32" s="110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</row>
    <row r="33" spans="1:54" s="99" customFormat="1" ht="20" customHeight="1">
      <c r="A33" s="92"/>
      <c r="B33" s="137"/>
      <c r="C33" s="111" t="s">
        <v>184</v>
      </c>
      <c r="D33" s="112"/>
      <c r="E33" s="113"/>
      <c r="F33" s="113"/>
      <c r="G33" s="113"/>
      <c r="H33" s="113"/>
      <c r="I33" s="113"/>
      <c r="J33" s="113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</row>
    <row r="34" spans="1:54" s="99" customFormat="1" ht="20" customHeight="1">
      <c r="A34" s="92"/>
      <c r="B34" s="137"/>
      <c r="C34" s="114" t="s">
        <v>6</v>
      </c>
      <c r="D34" s="115"/>
      <c r="E34" s="116"/>
      <c r="F34" s="116"/>
      <c r="G34" s="116"/>
      <c r="H34" s="116"/>
      <c r="I34" s="116"/>
      <c r="J34" s="116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</row>
    <row r="35" spans="1:54" s="99" customFormat="1" ht="20" customHeight="1">
      <c r="A35" s="92"/>
      <c r="B35" s="137"/>
      <c r="C35" s="117" t="s">
        <v>185</v>
      </c>
      <c r="D35" s="118"/>
      <c r="E35" s="119"/>
      <c r="F35" s="119"/>
      <c r="G35" s="119"/>
      <c r="H35" s="119"/>
      <c r="I35" s="119"/>
      <c r="J35" s="119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</row>
    <row r="36" spans="1:54" s="99" customFormat="1" ht="21" customHeight="1" thickBot="1">
      <c r="A36" s="92"/>
      <c r="B36" s="137"/>
      <c r="C36" s="120" t="s">
        <v>188</v>
      </c>
      <c r="D36" s="121"/>
      <c r="E36" s="122"/>
      <c r="F36" s="122"/>
      <c r="G36" s="122"/>
      <c r="H36" s="122"/>
      <c r="I36" s="122"/>
      <c r="J36" s="12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</row>
    <row r="37" spans="1:54" s="92" customFormat="1" ht="21" thickBot="1">
      <c r="B37" s="128"/>
      <c r="C37" s="124"/>
      <c r="D37" s="125"/>
      <c r="E37" s="125"/>
      <c r="F37" s="125"/>
      <c r="G37" s="125"/>
      <c r="H37" s="125"/>
      <c r="I37" s="125"/>
      <c r="J37" s="125"/>
    </row>
    <row r="38" spans="1:54" s="99" customFormat="1" ht="20" customHeight="1">
      <c r="A38" s="92"/>
      <c r="B38" s="137" t="s">
        <v>155</v>
      </c>
      <c r="C38" s="105" t="s">
        <v>182</v>
      </c>
      <c r="D38" s="106"/>
      <c r="E38" s="107"/>
      <c r="F38" s="107"/>
      <c r="G38" s="107"/>
      <c r="H38" s="107"/>
      <c r="I38" s="107"/>
      <c r="J38" s="107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</row>
    <row r="39" spans="1:54" s="99" customFormat="1" ht="20" customHeight="1">
      <c r="A39" s="92"/>
      <c r="B39" s="137"/>
      <c r="C39" s="108" t="s">
        <v>183</v>
      </c>
      <c r="D39" s="109"/>
      <c r="E39" s="110"/>
      <c r="F39" s="110"/>
      <c r="G39" s="110"/>
      <c r="H39" s="110"/>
      <c r="I39" s="110"/>
      <c r="J39" s="110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</row>
    <row r="40" spans="1:54" s="99" customFormat="1" ht="20" customHeight="1">
      <c r="A40" s="92"/>
      <c r="B40" s="137"/>
      <c r="C40" s="111" t="s">
        <v>184</v>
      </c>
      <c r="D40" s="112"/>
      <c r="E40" s="113"/>
      <c r="F40" s="113"/>
      <c r="G40" s="113"/>
      <c r="H40" s="113"/>
      <c r="I40" s="113"/>
      <c r="J40" s="113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</row>
    <row r="41" spans="1:54" s="99" customFormat="1" ht="20" customHeight="1">
      <c r="A41" s="92"/>
      <c r="B41" s="137"/>
      <c r="C41" s="114" t="s">
        <v>6</v>
      </c>
      <c r="D41" s="115"/>
      <c r="E41" s="116"/>
      <c r="F41" s="116"/>
      <c r="G41" s="116"/>
      <c r="H41" s="116"/>
      <c r="I41" s="116"/>
      <c r="J41" s="116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</row>
    <row r="42" spans="1:54" s="99" customFormat="1" ht="20" customHeight="1">
      <c r="A42" s="92"/>
      <c r="B42" s="137"/>
      <c r="C42" s="117" t="s">
        <v>185</v>
      </c>
      <c r="D42" s="118"/>
      <c r="E42" s="119"/>
      <c r="F42" s="119"/>
      <c r="G42" s="119"/>
      <c r="H42" s="119"/>
      <c r="I42" s="119"/>
      <c r="J42" s="119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</row>
    <row r="43" spans="1:54" s="99" customFormat="1" ht="21" customHeight="1" thickBot="1">
      <c r="A43" s="92"/>
      <c r="B43" s="137"/>
      <c r="C43" s="120" t="s">
        <v>188</v>
      </c>
      <c r="D43" s="121"/>
      <c r="E43" s="122"/>
      <c r="F43" s="122"/>
      <c r="G43" s="122"/>
      <c r="H43" s="122"/>
      <c r="I43" s="122"/>
      <c r="J43" s="12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</row>
    <row r="44" spans="1:54" s="92" customFormat="1" ht="21" thickBot="1">
      <c r="C44" s="126"/>
      <c r="D44" s="97"/>
      <c r="E44" s="97"/>
      <c r="F44" s="97"/>
      <c r="G44" s="97"/>
      <c r="H44" s="97"/>
      <c r="I44" s="97"/>
      <c r="J44" s="97"/>
    </row>
    <row r="45" spans="1:54" s="99" customFormat="1" ht="20" customHeight="1">
      <c r="A45" s="92"/>
      <c r="B45" s="137" t="s">
        <v>214</v>
      </c>
      <c r="C45" s="105" t="s">
        <v>182</v>
      </c>
      <c r="D45" s="106"/>
      <c r="E45" s="107"/>
      <c r="F45" s="107"/>
      <c r="G45" s="107"/>
      <c r="H45" s="107"/>
      <c r="I45" s="107"/>
      <c r="J45" s="107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</row>
    <row r="46" spans="1:54" s="99" customFormat="1" ht="20" customHeight="1">
      <c r="A46" s="92"/>
      <c r="B46" s="137"/>
      <c r="C46" s="108" t="s">
        <v>183</v>
      </c>
      <c r="D46" s="109"/>
      <c r="E46" s="110"/>
      <c r="F46" s="110"/>
      <c r="G46" s="110"/>
      <c r="H46" s="110"/>
      <c r="I46" s="110"/>
      <c r="J46" s="110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</row>
    <row r="47" spans="1:54" s="99" customFormat="1" ht="20" customHeight="1">
      <c r="A47" s="92"/>
      <c r="B47" s="137"/>
      <c r="C47" s="111" t="s">
        <v>184</v>
      </c>
      <c r="D47" s="112"/>
      <c r="E47" s="113"/>
      <c r="F47" s="113"/>
      <c r="G47" s="113"/>
      <c r="H47" s="113"/>
      <c r="I47" s="113"/>
      <c r="J47" s="113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</row>
    <row r="48" spans="1:54" s="99" customFormat="1" ht="20" customHeight="1">
      <c r="A48" s="92"/>
      <c r="B48" s="137"/>
      <c r="C48" s="114" t="s">
        <v>6</v>
      </c>
      <c r="D48" s="115"/>
      <c r="E48" s="116"/>
      <c r="F48" s="116"/>
      <c r="G48" s="116"/>
      <c r="H48" s="116"/>
      <c r="I48" s="116"/>
      <c r="J48" s="116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</row>
    <row r="49" spans="1:54" s="99" customFormat="1" ht="20" customHeight="1">
      <c r="A49" s="92"/>
      <c r="B49" s="137"/>
      <c r="C49" s="117" t="s">
        <v>185</v>
      </c>
      <c r="D49" s="118"/>
      <c r="E49" s="119"/>
      <c r="F49" s="119"/>
      <c r="G49" s="119"/>
      <c r="H49" s="119"/>
      <c r="I49" s="119"/>
      <c r="J49" s="119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</row>
    <row r="50" spans="1:54" s="99" customFormat="1" ht="21" customHeight="1" thickBot="1">
      <c r="A50" s="92"/>
      <c r="B50" s="137"/>
      <c r="C50" s="120" t="s">
        <v>188</v>
      </c>
      <c r="D50" s="121"/>
      <c r="E50" s="122"/>
      <c r="F50" s="122"/>
      <c r="G50" s="122"/>
      <c r="H50" s="122"/>
      <c r="I50" s="122"/>
      <c r="J50" s="12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</row>
    <row r="51" spans="1:54" s="92" customFormat="1">
      <c r="C51" s="127"/>
      <c r="D51" s="97"/>
      <c r="E51" s="97"/>
      <c r="F51" s="97"/>
      <c r="G51" s="97"/>
      <c r="H51" s="97"/>
      <c r="I51" s="97"/>
      <c r="J51" s="97"/>
    </row>
    <row r="52" spans="1:54" s="92" customFormat="1">
      <c r="C52" s="127"/>
      <c r="D52" s="97"/>
      <c r="E52" s="97"/>
      <c r="F52" s="97"/>
      <c r="G52" s="97"/>
      <c r="H52" s="97"/>
      <c r="I52" s="97"/>
      <c r="J52" s="97"/>
    </row>
    <row r="53" spans="1:54" s="92" customFormat="1">
      <c r="C53" s="127"/>
      <c r="D53" s="97"/>
      <c r="E53" s="97"/>
      <c r="F53" s="97"/>
      <c r="G53" s="97"/>
      <c r="H53" s="97"/>
      <c r="I53" s="97"/>
      <c r="J53" s="97"/>
    </row>
    <row r="54" spans="1:54" s="92" customFormat="1">
      <c r="C54" s="127"/>
      <c r="D54" s="97"/>
      <c r="E54" s="97"/>
      <c r="F54" s="97"/>
      <c r="G54" s="97"/>
      <c r="H54" s="97"/>
      <c r="I54" s="97"/>
      <c r="J54" s="97"/>
    </row>
    <row r="55" spans="1:54" s="92" customFormat="1">
      <c r="C55" s="127"/>
      <c r="D55" s="97"/>
      <c r="E55" s="97"/>
      <c r="F55" s="97"/>
      <c r="G55" s="97"/>
      <c r="H55" s="97"/>
      <c r="I55" s="97"/>
      <c r="J55" s="97"/>
    </row>
    <row r="56" spans="1:54" s="92" customFormat="1">
      <c r="C56" s="127"/>
    </row>
    <row r="57" spans="1:54" s="92" customFormat="1">
      <c r="C57" s="127"/>
    </row>
    <row r="58" spans="1:54" s="92" customFormat="1">
      <c r="C58" s="127"/>
    </row>
    <row r="59" spans="1:54" s="92" customFormat="1">
      <c r="C59" s="127"/>
    </row>
    <row r="60" spans="1:54" s="92" customFormat="1">
      <c r="C60" s="127"/>
    </row>
    <row r="61" spans="1:54" s="92" customFormat="1">
      <c r="C61" s="127"/>
    </row>
    <row r="62" spans="1:54" s="92" customFormat="1">
      <c r="C62" s="127"/>
    </row>
    <row r="63" spans="1:54" s="92" customFormat="1">
      <c r="C63" s="127"/>
    </row>
    <row r="64" spans="1:54" s="92" customFormat="1">
      <c r="C64" s="127"/>
    </row>
    <row r="65" spans="3:3" s="92" customFormat="1">
      <c r="C65" s="127"/>
    </row>
    <row r="66" spans="3:3" s="92" customFormat="1">
      <c r="C66" s="127"/>
    </row>
    <row r="67" spans="3:3" s="92" customFormat="1">
      <c r="C67" s="127"/>
    </row>
    <row r="68" spans="3:3" s="92" customFormat="1">
      <c r="C68" s="127"/>
    </row>
    <row r="69" spans="3:3" s="92" customFormat="1">
      <c r="C69" s="127"/>
    </row>
    <row r="70" spans="3:3" s="92" customFormat="1">
      <c r="C70" s="127"/>
    </row>
    <row r="71" spans="3:3" s="92" customFormat="1">
      <c r="C71" s="127"/>
    </row>
    <row r="72" spans="3:3" s="92" customFormat="1">
      <c r="C72" s="127"/>
    </row>
    <row r="73" spans="3:3" s="92" customFormat="1">
      <c r="C73" s="127"/>
    </row>
    <row r="74" spans="3:3" s="92" customFormat="1">
      <c r="C74" s="127"/>
    </row>
    <row r="75" spans="3:3" s="92" customFormat="1">
      <c r="C75" s="127"/>
    </row>
    <row r="76" spans="3:3" s="92" customFormat="1">
      <c r="C76" s="127"/>
    </row>
    <row r="77" spans="3:3" s="92" customFormat="1">
      <c r="C77" s="127"/>
    </row>
    <row r="78" spans="3:3" s="92" customFormat="1">
      <c r="C78" s="127"/>
    </row>
    <row r="79" spans="3:3" s="92" customFormat="1">
      <c r="C79" s="127"/>
    </row>
    <row r="80" spans="3:3" s="92" customFormat="1">
      <c r="C80" s="127"/>
    </row>
    <row r="81" spans="3:3" s="92" customFormat="1">
      <c r="C81" s="127"/>
    </row>
    <row r="82" spans="3:3" s="92" customFormat="1">
      <c r="C82" s="127"/>
    </row>
    <row r="83" spans="3:3" s="92" customFormat="1">
      <c r="C83" s="127"/>
    </row>
    <row r="84" spans="3:3" s="92" customFormat="1">
      <c r="C84" s="127"/>
    </row>
    <row r="85" spans="3:3" s="92" customFormat="1">
      <c r="C85" s="127"/>
    </row>
    <row r="86" spans="3:3" s="92" customFormat="1">
      <c r="C86" s="127"/>
    </row>
    <row r="87" spans="3:3" s="92" customFormat="1">
      <c r="C87" s="127"/>
    </row>
    <row r="88" spans="3:3" s="92" customFormat="1">
      <c r="C88" s="127"/>
    </row>
    <row r="89" spans="3:3" s="92" customFormat="1">
      <c r="C89" s="127"/>
    </row>
    <row r="90" spans="3:3" s="92" customFormat="1">
      <c r="C90" s="127"/>
    </row>
    <row r="91" spans="3:3" s="92" customFormat="1">
      <c r="C91" s="127"/>
    </row>
    <row r="92" spans="3:3" s="92" customFormat="1">
      <c r="C92" s="127"/>
    </row>
    <row r="93" spans="3:3" s="92" customFormat="1">
      <c r="C93" s="127"/>
    </row>
    <row r="94" spans="3:3" s="92" customFormat="1">
      <c r="C94" s="127"/>
    </row>
    <row r="95" spans="3:3" s="92" customFormat="1">
      <c r="C95" s="127"/>
    </row>
    <row r="96" spans="3:3" s="92" customFormat="1">
      <c r="C96" s="127"/>
    </row>
    <row r="97" spans="3:3" s="92" customFormat="1">
      <c r="C97" s="127"/>
    </row>
    <row r="98" spans="3:3" s="92" customFormat="1">
      <c r="C98" s="127"/>
    </row>
    <row r="99" spans="3:3" s="92" customFormat="1">
      <c r="C99" s="127"/>
    </row>
    <row r="100" spans="3:3" s="92" customFormat="1">
      <c r="C100" s="127"/>
    </row>
    <row r="101" spans="3:3" s="92" customFormat="1">
      <c r="C101" s="127"/>
    </row>
    <row r="102" spans="3:3" s="92" customFormat="1">
      <c r="C102" s="127"/>
    </row>
    <row r="103" spans="3:3" s="92" customFormat="1">
      <c r="C103" s="127"/>
    </row>
    <row r="104" spans="3:3" s="92" customFormat="1">
      <c r="C104" s="127"/>
    </row>
    <row r="105" spans="3:3" s="92" customFormat="1">
      <c r="C105" s="127"/>
    </row>
    <row r="106" spans="3:3" s="92" customFormat="1">
      <c r="C106" s="127"/>
    </row>
    <row r="107" spans="3:3" s="92" customFormat="1">
      <c r="C107" s="127"/>
    </row>
    <row r="108" spans="3:3" s="92" customFormat="1">
      <c r="C108" s="127"/>
    </row>
    <row r="109" spans="3:3" s="92" customFormat="1">
      <c r="C109" s="127"/>
    </row>
    <row r="110" spans="3:3" s="92" customFormat="1">
      <c r="C110" s="127"/>
    </row>
    <row r="111" spans="3:3" s="92" customFormat="1">
      <c r="C111" s="127"/>
    </row>
    <row r="112" spans="3:3" s="92" customFormat="1">
      <c r="C112" s="127"/>
    </row>
    <row r="113" spans="1:54" s="92" customFormat="1">
      <c r="C113" s="127"/>
    </row>
    <row r="114" spans="1:54" s="92" customFormat="1">
      <c r="C114" s="127"/>
    </row>
    <row r="115" spans="1:54" s="92" customFormat="1">
      <c r="C115" s="127"/>
    </row>
    <row r="116" spans="1:54" s="92" customFormat="1">
      <c r="C116" s="127"/>
    </row>
    <row r="117" spans="1:54" s="92" customFormat="1">
      <c r="C117" s="127"/>
    </row>
    <row r="118" spans="1:54" s="92" customFormat="1">
      <c r="C118" s="127"/>
    </row>
    <row r="119" spans="1:54" s="92" customFormat="1">
      <c r="C119" s="127"/>
    </row>
    <row r="120" spans="1:54" s="92" customFormat="1">
      <c r="C120" s="127"/>
    </row>
    <row r="121" spans="1:54" s="92" customFormat="1">
      <c r="C121" s="127"/>
    </row>
    <row r="122" spans="1:54" s="92" customFormat="1">
      <c r="C122" s="127"/>
    </row>
    <row r="123" spans="1:54" s="99" customFormat="1">
      <c r="A123" s="92"/>
      <c r="C123" s="127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</row>
    <row r="124" spans="1:54" s="99" customFormat="1">
      <c r="A124" s="92"/>
      <c r="C124" s="127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</row>
    <row r="125" spans="1:54" s="99" customFormat="1">
      <c r="A125" s="92"/>
      <c r="C125" s="127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</row>
    <row r="126" spans="1:54" s="99" customFormat="1">
      <c r="A126" s="92"/>
      <c r="C126" s="127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</row>
    <row r="127" spans="1:54" s="99" customFormat="1">
      <c r="A127" s="92"/>
      <c r="C127" s="127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</row>
    <row r="128" spans="1:54" s="99" customFormat="1">
      <c r="A128" s="92"/>
      <c r="C128" s="127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</row>
    <row r="129" spans="1:54" s="99" customFormat="1">
      <c r="A129" s="92"/>
      <c r="C129" s="127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</row>
    <row r="130" spans="1:54" s="99" customFormat="1">
      <c r="A130" s="92"/>
      <c r="C130" s="127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</row>
    <row r="131" spans="1:54" s="99" customFormat="1">
      <c r="A131" s="92"/>
      <c r="C131" s="127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</row>
    <row r="132" spans="1:54" s="99" customFormat="1">
      <c r="A132" s="92"/>
      <c r="C132" s="127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</row>
    <row r="133" spans="1:54" s="99" customFormat="1">
      <c r="A133" s="92"/>
      <c r="C133" s="127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</row>
    <row r="134" spans="1:54" s="99" customFormat="1">
      <c r="A134" s="92"/>
      <c r="C134" s="127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</row>
    <row r="135" spans="1:54" s="99" customFormat="1">
      <c r="A135" s="92"/>
      <c r="C135" s="127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</row>
    <row r="136" spans="1:54" s="99" customFormat="1">
      <c r="A136" s="92"/>
      <c r="C136" s="127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</row>
    <row r="137" spans="1:54" s="99" customFormat="1">
      <c r="A137" s="92"/>
      <c r="C137" s="127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</row>
    <row r="138" spans="1:54" s="99" customFormat="1">
      <c r="A138" s="92"/>
      <c r="C138" s="127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</row>
    <row r="139" spans="1:54" s="99" customFormat="1">
      <c r="A139" s="92"/>
      <c r="C139" s="127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</row>
    <row r="140" spans="1:54" s="99" customFormat="1">
      <c r="A140" s="92"/>
      <c r="C140" s="127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</row>
    <row r="141" spans="1:54" s="99" customFormat="1">
      <c r="A141" s="92"/>
      <c r="C141" s="127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</row>
    <row r="142" spans="1:54" s="99" customFormat="1">
      <c r="A142" s="92"/>
      <c r="C142" s="127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</row>
  </sheetData>
  <sheetProtection selectLockedCells="1"/>
  <customSheetViews>
    <customSheetView guid="{51FCE5CA-1B61-844F-AA9C-D6E98DAC67BA}">
      <selection activeCell="M24" sqref="M24"/>
      <pageSetup orientation="portrait" horizontalDpi="4294967292" verticalDpi="4294967292"/>
    </customSheetView>
    <customSheetView guid="{A5A21450-EBC8-B142-9E2A-6F5522B4DA41}" topLeftCell="A33">
      <selection activeCell="D55" sqref="D55"/>
      <pageSetup orientation="portrait" horizontalDpi="4294967292" verticalDpi="4294967292"/>
    </customSheetView>
  </customSheetViews>
  <mergeCells count="6">
    <mergeCell ref="B45:B50"/>
    <mergeCell ref="B10:B15"/>
    <mergeCell ref="B17:B22"/>
    <mergeCell ref="B24:B29"/>
    <mergeCell ref="B31:B36"/>
    <mergeCell ref="B38:B43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Overview</vt:lpstr>
      <vt:lpstr>2. Campaign Checklist</vt:lpstr>
      <vt:lpstr>3a. Overall Campaign Budget</vt:lpstr>
      <vt:lpstr>3b. Rewards Budget</vt:lpstr>
      <vt:lpstr>4a. Network Exploration</vt:lpstr>
      <vt:lpstr>4b. Network Sizing</vt:lpstr>
      <vt:lpstr>5. Campaign Marketing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Christopher Charlesworth</cp:lastModifiedBy>
  <dcterms:created xsi:type="dcterms:W3CDTF">2013-05-02T18:23:44Z</dcterms:created>
  <dcterms:modified xsi:type="dcterms:W3CDTF">2016-04-03T14:02:47Z</dcterms:modified>
</cp:coreProperties>
</file>